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3" i="1" l="1"/>
  <c r="E152" i="1"/>
  <c r="E151" i="1"/>
  <c r="E150" i="1"/>
  <c r="N149" i="1"/>
  <c r="M149" i="1"/>
  <c r="L149" i="1"/>
  <c r="K149" i="1"/>
  <c r="F149" i="1"/>
  <c r="E149" i="1"/>
  <c r="E145" i="1"/>
  <c r="E144" i="1"/>
  <c r="E143" i="1"/>
  <c r="E142" i="1"/>
  <c r="N141" i="1"/>
  <c r="M141" i="1"/>
  <c r="L141" i="1"/>
  <c r="K141" i="1"/>
  <c r="F141" i="1"/>
  <c r="E141" i="1" s="1"/>
  <c r="N140" i="1"/>
  <c r="M140" i="1"/>
  <c r="M161" i="1" s="1"/>
  <c r="L140" i="1"/>
  <c r="K140" i="1"/>
  <c r="F140" i="1"/>
  <c r="E140" i="1"/>
  <c r="N139" i="1"/>
  <c r="M139" i="1"/>
  <c r="L139" i="1"/>
  <c r="K139" i="1"/>
  <c r="K160" i="1" s="1"/>
  <c r="F139" i="1"/>
  <c r="N138" i="1"/>
  <c r="M138" i="1"/>
  <c r="M159" i="1" s="1"/>
  <c r="L138" i="1"/>
  <c r="K138" i="1"/>
  <c r="F138" i="1"/>
  <c r="E138" i="1"/>
  <c r="N137" i="1"/>
  <c r="M137" i="1"/>
  <c r="L137" i="1"/>
  <c r="K137" i="1"/>
  <c r="F137" i="1"/>
  <c r="N136" i="1"/>
  <c r="F136" i="1"/>
  <c r="E132" i="1"/>
  <c r="E131" i="1"/>
  <c r="E130" i="1"/>
  <c r="E129" i="1"/>
  <c r="N128" i="1"/>
  <c r="M128" i="1"/>
  <c r="L128" i="1"/>
  <c r="K128" i="1"/>
  <c r="E128" i="1" s="1"/>
  <c r="F128" i="1"/>
  <c r="E127" i="1"/>
  <c r="F126" i="1"/>
  <c r="E126" i="1" s="1"/>
  <c r="E125" i="1"/>
  <c r="E124" i="1"/>
  <c r="N123" i="1"/>
  <c r="M123" i="1"/>
  <c r="L123" i="1"/>
  <c r="K123" i="1"/>
  <c r="F123" i="1"/>
  <c r="E123" i="1" s="1"/>
  <c r="E122" i="1"/>
  <c r="E121" i="1"/>
  <c r="E120" i="1"/>
  <c r="E119" i="1"/>
  <c r="N118" i="1"/>
  <c r="M118" i="1"/>
  <c r="L118" i="1"/>
  <c r="E118" i="1" s="1"/>
  <c r="K118" i="1"/>
  <c r="F118" i="1"/>
  <c r="N114" i="1"/>
  <c r="M114" i="1"/>
  <c r="L114" i="1"/>
  <c r="K114" i="1"/>
  <c r="F114" i="1"/>
  <c r="E114" i="1" s="1"/>
  <c r="N113" i="1"/>
  <c r="M113" i="1"/>
  <c r="L113" i="1"/>
  <c r="E113" i="1" s="1"/>
  <c r="K113" i="1"/>
  <c r="F113" i="1"/>
  <c r="N112" i="1"/>
  <c r="M112" i="1"/>
  <c r="L112" i="1"/>
  <c r="K112" i="1"/>
  <c r="F112" i="1"/>
  <c r="E112" i="1" s="1"/>
  <c r="N111" i="1"/>
  <c r="M111" i="1"/>
  <c r="M110" i="1" s="1"/>
  <c r="L111" i="1"/>
  <c r="K111" i="1"/>
  <c r="F111" i="1"/>
  <c r="N110" i="1"/>
  <c r="K110" i="1"/>
  <c r="E109" i="1"/>
  <c r="E108" i="1"/>
  <c r="E107" i="1"/>
  <c r="E106" i="1"/>
  <c r="N105" i="1"/>
  <c r="M105" i="1"/>
  <c r="L105" i="1"/>
  <c r="E105" i="1" s="1"/>
  <c r="K105" i="1"/>
  <c r="F105" i="1"/>
  <c r="N101" i="1"/>
  <c r="N65" i="1" s="1"/>
  <c r="M101" i="1"/>
  <c r="L101" i="1"/>
  <c r="K101" i="1"/>
  <c r="K65" i="1" s="1"/>
  <c r="K161" i="1" s="1"/>
  <c r="F101" i="1"/>
  <c r="N100" i="1"/>
  <c r="M100" i="1"/>
  <c r="M64" i="1" s="1"/>
  <c r="M160" i="1" s="1"/>
  <c r="L100" i="1"/>
  <c r="K100" i="1"/>
  <c r="F100" i="1"/>
  <c r="N99" i="1"/>
  <c r="N63" i="1" s="1"/>
  <c r="M99" i="1"/>
  <c r="L99" i="1"/>
  <c r="K99" i="1"/>
  <c r="F99" i="1"/>
  <c r="N98" i="1"/>
  <c r="M98" i="1"/>
  <c r="M97" i="1" s="1"/>
  <c r="L98" i="1"/>
  <c r="K98" i="1"/>
  <c r="F98" i="1"/>
  <c r="N97" i="1"/>
  <c r="K97" i="1"/>
  <c r="E96" i="1"/>
  <c r="E95" i="1"/>
  <c r="E94" i="1"/>
  <c r="E93" i="1"/>
  <c r="N92" i="1"/>
  <c r="M92" i="1"/>
  <c r="L92" i="1"/>
  <c r="E92" i="1" s="1"/>
  <c r="K92" i="1"/>
  <c r="F92" i="1"/>
  <c r="E91" i="1"/>
  <c r="E90" i="1"/>
  <c r="E89" i="1"/>
  <c r="E88" i="1"/>
  <c r="N87" i="1"/>
  <c r="M87" i="1"/>
  <c r="L87" i="1"/>
  <c r="K87" i="1"/>
  <c r="F87" i="1"/>
  <c r="E87" i="1" s="1"/>
  <c r="N83" i="1"/>
  <c r="M83" i="1"/>
  <c r="L83" i="1"/>
  <c r="E83" i="1" s="1"/>
  <c r="K83" i="1"/>
  <c r="F83" i="1"/>
  <c r="N82" i="1"/>
  <c r="M82" i="1"/>
  <c r="L82" i="1"/>
  <c r="K82" i="1"/>
  <c r="F82" i="1"/>
  <c r="E82" i="1" s="1"/>
  <c r="N81" i="1"/>
  <c r="M81" i="1"/>
  <c r="L81" i="1"/>
  <c r="E81" i="1" s="1"/>
  <c r="K81" i="1"/>
  <c r="F81" i="1"/>
  <c r="N80" i="1"/>
  <c r="N79" i="1" s="1"/>
  <c r="M80" i="1"/>
  <c r="L80" i="1"/>
  <c r="K80" i="1"/>
  <c r="K79" i="1" s="1"/>
  <c r="F80" i="1"/>
  <c r="M79" i="1"/>
  <c r="L79" i="1"/>
  <c r="E78" i="1"/>
  <c r="E77" i="1"/>
  <c r="E76" i="1"/>
  <c r="E75" i="1"/>
  <c r="N74" i="1"/>
  <c r="M74" i="1"/>
  <c r="L74" i="1"/>
  <c r="K74" i="1"/>
  <c r="F74" i="1"/>
  <c r="E74" i="1" s="1"/>
  <c r="N70" i="1"/>
  <c r="M70" i="1"/>
  <c r="M66" i="1" s="1"/>
  <c r="L70" i="1"/>
  <c r="E70" i="1" s="1"/>
  <c r="K70" i="1"/>
  <c r="F70" i="1"/>
  <c r="N69" i="1"/>
  <c r="L69" i="1"/>
  <c r="K69" i="1"/>
  <c r="F69" i="1"/>
  <c r="E69" i="1"/>
  <c r="N68" i="1"/>
  <c r="M68" i="1"/>
  <c r="L68" i="1"/>
  <c r="K68" i="1"/>
  <c r="F68" i="1"/>
  <c r="N67" i="1"/>
  <c r="L67" i="1"/>
  <c r="K67" i="1"/>
  <c r="F67" i="1"/>
  <c r="N66" i="1"/>
  <c r="F66" i="1"/>
  <c r="M65" i="1"/>
  <c r="L65" i="1"/>
  <c r="N64" i="1"/>
  <c r="K64" i="1"/>
  <c r="M63" i="1"/>
  <c r="L63" i="1"/>
  <c r="N62" i="1"/>
  <c r="N158" i="1" s="1"/>
  <c r="K62" i="1"/>
  <c r="E60" i="1"/>
  <c r="F59" i="1"/>
  <c r="E59" i="1"/>
  <c r="E58" i="1"/>
  <c r="E57" i="1"/>
  <c r="N56" i="1"/>
  <c r="M56" i="1"/>
  <c r="L56" i="1"/>
  <c r="K56" i="1"/>
  <c r="E56" i="1" s="1"/>
  <c r="F56" i="1"/>
  <c r="E52" i="1"/>
  <c r="F51" i="1"/>
  <c r="E50" i="1"/>
  <c r="E49" i="1"/>
  <c r="K48" i="1"/>
  <c r="E47" i="1"/>
  <c r="E46" i="1"/>
  <c r="E45" i="1"/>
  <c r="E44" i="1"/>
  <c r="N43" i="1"/>
  <c r="M43" i="1"/>
  <c r="L43" i="1"/>
  <c r="K43" i="1"/>
  <c r="F43" i="1"/>
  <c r="E43" i="1"/>
  <c r="N39" i="1"/>
  <c r="M39" i="1"/>
  <c r="L39" i="1"/>
  <c r="K39" i="1"/>
  <c r="E39" i="1" s="1"/>
  <c r="F39" i="1"/>
  <c r="N38" i="1"/>
  <c r="M38" i="1"/>
  <c r="L38" i="1"/>
  <c r="K38" i="1"/>
  <c r="F38" i="1"/>
  <c r="E38" i="1"/>
  <c r="N37" i="1"/>
  <c r="M37" i="1"/>
  <c r="L37" i="1"/>
  <c r="K37" i="1"/>
  <c r="E37" i="1" s="1"/>
  <c r="F37" i="1"/>
  <c r="N36" i="1"/>
  <c r="N35" i="1" s="1"/>
  <c r="M36" i="1"/>
  <c r="L36" i="1"/>
  <c r="K36" i="1"/>
  <c r="F36" i="1"/>
  <c r="F35" i="1" s="1"/>
  <c r="E36" i="1"/>
  <c r="L35" i="1"/>
  <c r="K35" i="1"/>
  <c r="E34" i="1"/>
  <c r="E33" i="1"/>
  <c r="E32" i="1"/>
  <c r="E31" i="1"/>
  <c r="N30" i="1"/>
  <c r="M30" i="1"/>
  <c r="E30" i="1" s="1"/>
  <c r="L30" i="1"/>
  <c r="K30" i="1"/>
  <c r="F30" i="1"/>
  <c r="E26" i="1"/>
  <c r="F25" i="1"/>
  <c r="E25" i="1"/>
  <c r="E24" i="1"/>
  <c r="E23" i="1"/>
  <c r="N22" i="1"/>
  <c r="M22" i="1"/>
  <c r="L22" i="1"/>
  <c r="E22" i="1" s="1"/>
  <c r="K22" i="1"/>
  <c r="F22" i="1"/>
  <c r="N18" i="1"/>
  <c r="N13" i="1" s="1"/>
  <c r="M18" i="1"/>
  <c r="L18" i="1"/>
  <c r="K18" i="1"/>
  <c r="K13" i="1" s="1"/>
  <c r="F18" i="1"/>
  <c r="N17" i="1"/>
  <c r="M17" i="1"/>
  <c r="M12" i="1" s="1"/>
  <c r="L17" i="1"/>
  <c r="K17" i="1"/>
  <c r="F17" i="1"/>
  <c r="N16" i="1"/>
  <c r="N11" i="1" s="1"/>
  <c r="M16" i="1"/>
  <c r="L16" i="1"/>
  <c r="K16" i="1"/>
  <c r="K11" i="1" s="1"/>
  <c r="F16" i="1"/>
  <c r="N15" i="1"/>
  <c r="M15" i="1"/>
  <c r="M14" i="1" s="1"/>
  <c r="L15" i="1"/>
  <c r="K15" i="1"/>
  <c r="F15" i="1"/>
  <c r="K14" i="1"/>
  <c r="F14" i="1"/>
  <c r="M13" i="1"/>
  <c r="L13" i="1"/>
  <c r="N12" i="1"/>
  <c r="K12" i="1"/>
  <c r="F12" i="1"/>
  <c r="M11" i="1"/>
  <c r="L11" i="1"/>
  <c r="N10" i="1"/>
  <c r="N9" i="1" s="1"/>
  <c r="K10" i="1"/>
  <c r="K9" i="1" s="1"/>
  <c r="F10" i="1"/>
  <c r="L12" i="1" l="1"/>
  <c r="E17" i="1"/>
  <c r="E16" i="1"/>
  <c r="F11" i="1"/>
  <c r="E11" i="1" s="1"/>
  <c r="E51" i="1"/>
  <c r="F48" i="1"/>
  <c r="E48" i="1" s="1"/>
  <c r="L159" i="1"/>
  <c r="N160" i="1"/>
  <c r="N61" i="1"/>
  <c r="E100" i="1"/>
  <c r="L64" i="1"/>
  <c r="K158" i="1"/>
  <c r="E137" i="1"/>
  <c r="K136" i="1"/>
  <c r="L160" i="1"/>
  <c r="N161" i="1"/>
  <c r="E12" i="1"/>
  <c r="E67" i="1"/>
  <c r="L66" i="1"/>
  <c r="L62" i="1"/>
  <c r="L158" i="1" s="1"/>
  <c r="L157" i="1" s="1"/>
  <c r="E80" i="1"/>
  <c r="F79" i="1"/>
  <c r="E79" i="1" s="1"/>
  <c r="E101" i="1"/>
  <c r="F65" i="1"/>
  <c r="E65" i="1" s="1"/>
  <c r="M35" i="1"/>
  <c r="F62" i="1"/>
  <c r="L161" i="1"/>
  <c r="F97" i="1"/>
  <c r="E97" i="1" s="1"/>
  <c r="E99" i="1"/>
  <c r="F63" i="1"/>
  <c r="E63" i="1" s="1"/>
  <c r="F110" i="1"/>
  <c r="M136" i="1"/>
  <c r="F159" i="1"/>
  <c r="E159" i="1" s="1"/>
  <c r="N159" i="1"/>
  <c r="N157" i="1" s="1"/>
  <c r="E66" i="1"/>
  <c r="L10" i="1"/>
  <c r="L9" i="1" s="1"/>
  <c r="E15" i="1"/>
  <c r="L14" i="1"/>
  <c r="E14" i="1" s="1"/>
  <c r="F9" i="1"/>
  <c r="E9" i="1" s="1"/>
  <c r="N14" i="1"/>
  <c r="E18" i="1"/>
  <c r="F13" i="1"/>
  <c r="E13" i="1" s="1"/>
  <c r="E35" i="1"/>
  <c r="F64" i="1"/>
  <c r="K63" i="1"/>
  <c r="K159" i="1" s="1"/>
  <c r="K66" i="1"/>
  <c r="K61" i="1" s="1"/>
  <c r="E68" i="1"/>
  <c r="M61" i="1"/>
  <c r="E98" i="1"/>
  <c r="L97" i="1"/>
  <c r="E111" i="1"/>
  <c r="L110" i="1"/>
  <c r="E139" i="1"/>
  <c r="M10" i="1"/>
  <c r="M9" i="1" s="1"/>
  <c r="M62" i="1"/>
  <c r="M158" i="1" s="1"/>
  <c r="M157" i="1" s="1"/>
  <c r="L136" i="1"/>
  <c r="E62" i="1" l="1"/>
  <c r="F158" i="1"/>
  <c r="F61" i="1"/>
  <c r="F161" i="1"/>
  <c r="E161" i="1" s="1"/>
  <c r="K157" i="1"/>
  <c r="E10" i="1"/>
  <c r="E136" i="1"/>
  <c r="E64" i="1"/>
  <c r="F160" i="1"/>
  <c r="E160" i="1" s="1"/>
  <c r="E110" i="1"/>
  <c r="L61" i="1"/>
  <c r="E61" i="1" l="1"/>
  <c r="F157" i="1"/>
  <c r="E157" i="1" s="1"/>
  <c r="E158" i="1"/>
</calcChain>
</file>

<file path=xl/comments1.xml><?xml version="1.0" encoding="utf-8"?>
<comments xmlns="http://schemas.openxmlformats.org/spreadsheetml/2006/main">
  <authors>
    <author>Автор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СОПОСТАВИТЬ ОБЪЕКТЫ 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632-ПП, иключение мероприятия </t>
        </r>
      </text>
    </comment>
    <comment ref="K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632-ПП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632-ПП спускаем 1 833,35 в долив пп3, 01.29</t>
        </r>
      </text>
    </comment>
    <comment ref="K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632-ПП 
спускаем 1 833,34 в долив пп3. 01.29.</t>
        </r>
      </text>
    </comment>
    <comment ref="B7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изменен межбюджетный трансферт с "капитальный ремонт сетей водоснабжения, водоотведения" на "строительство и реконструкция сетей водоснабжения, водоотведения, теплоснабжения"
основание- уведомление 004/0091/1/3;004/0091/5</t>
        </r>
      </text>
    </comment>
    <comment ref="B9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изменен межбюджетный трансфертсо "строительство и реконструкция сетей водоснабжения, водоотведения, теплоснабжения" на "капитальный ремонт сетей водоснабжения, водоотведения"
основание- уведомление 004/0091/6;004/0091/1/4</t>
        </r>
      </text>
    </comment>
    <comment ref="B12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мероприятие из изменений 2025 года, возмещение затрат (субсидия)</t>
        </r>
      </text>
    </comment>
  </commentList>
</comments>
</file>

<file path=xl/sharedStrings.xml><?xml version="1.0" encoding="utf-8"?>
<sst xmlns="http://schemas.openxmlformats.org/spreadsheetml/2006/main" count="335" uniqueCount="94">
  <si>
    <t xml:space="preserve">                                   Приложение 2 к постановлению </t>
  </si>
  <si>
    <t xml:space="preserve">                                   Администрации городского округа Жуковский </t>
  </si>
  <si>
    <r>
      <t xml:space="preserve">
</t>
    </r>
    <r>
      <rPr>
        <b/>
        <sz val="11"/>
        <color theme="1"/>
        <rFont val="Calibri"/>
        <family val="2"/>
        <charset val="204"/>
      </rPr>
      <t>«</t>
    </r>
    <r>
      <rPr>
        <b/>
        <sz val="11"/>
        <color theme="1"/>
        <rFont val="Times New Roman"/>
        <family val="1"/>
        <charset val="204"/>
      </rPr>
      <t>8. Перечень мероприятий подпрограммы 3 «Объекты теплоснабжения, инженерные коммуникации»</t>
    </r>
  </si>
  <si>
    <t>№ п/п</t>
  </si>
  <si>
    <t>Мероприятие подпрограммы</t>
  </si>
  <si>
    <t>Срок исполнения мероприятия</t>
  </si>
  <si>
    <t>Источники финансирования</t>
  </si>
  <si>
    <t>Всего (тыс. руб.)</t>
  </si>
  <si>
    <t>Объем софинансирования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</si>
  <si>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</si>
  <si>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</si>
  <si>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</si>
  <si>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</si>
  <si>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</si>
  <si>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</si>
  <si>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Основное мероприятие 01 – Строительство, реконструкция, капитальный ремонт объектов теплоснабжения  на территории муниципальных образований Московской области</t>
  </si>
  <si>
    <t>2026 - 2030
годы</t>
  </si>
  <si>
    <t>Итого</t>
  </si>
  <si>
    <t>УЖКХ Администрации, Управление градостроительной деятельностью Администрации, МП «Теплоцентраль»</t>
  </si>
  <si>
    <t>Средства бюджета Московской области</t>
  </si>
  <si>
    <t>Средства       федерального бюджета</t>
  </si>
  <si>
    <t>Средства бюджета          г.о. Жуковский</t>
  </si>
  <si>
    <t>Внебюджетные источники</t>
  </si>
  <si>
    <t>1.1</t>
  </si>
  <si>
    <t>Мероприятие 01.07 - Реализация мероприятий по строительству и реконструкции объектов теплоснабжения муниципальной собственности</t>
  </si>
  <si>
    <t xml:space="preserve">МП «Теплоцентраль» </t>
  </si>
  <si>
    <t>Построены и реконструированы объекты теплоснабжения муниципальной собственности, ед.</t>
  </si>
  <si>
    <t>Х</t>
  </si>
  <si>
    <t>Всего</t>
  </si>
  <si>
    <t>Итого 2026 год</t>
  </si>
  <si>
    <t xml:space="preserve">в том числе: </t>
  </si>
  <si>
    <t>1
квартал</t>
  </si>
  <si>
    <t>1
полугодие</t>
  </si>
  <si>
    <t>9
месяцев</t>
  </si>
  <si>
    <t>12
месяцев</t>
  </si>
  <si>
    <t>1.1.1</t>
  </si>
  <si>
    <t>Мероприятие 01.07.01- Реконструкция главного корпуса с пристройкой (в части замены котла) по адресу: Московская область,г.о.Жуковский, ул.Энергетическая д.17 (в т.ч.ПИР)</t>
  </si>
  <si>
    <t xml:space="preserve"> МП «Теплоцентраль» </t>
  </si>
  <si>
    <t>1.1.2</t>
  </si>
  <si>
    <t>Мероприятие 01.07.02- Строительство БМК мощностью 6 МВт по адресу: Московская область, г.о Жуковский, ул. Туполева (в т.ч. ПИР)</t>
  </si>
  <si>
    <t xml:space="preserve">УЖКХ Администрации, Управление градостроительной деятельностью Администрации, МП «Теплоцентраль» </t>
  </si>
  <si>
    <t xml:space="preserve">Мероприятие 01.10. –  Капитальный ремонт объектов теплоснабжения на территории муниципальных образований Московской области 
</t>
  </si>
  <si>
    <t>Управление градостроительной деятельностью Администрации</t>
  </si>
  <si>
    <t>Капитально отремонтированы объекты теплоснабжения муниципальной собственности, ед.</t>
  </si>
  <si>
    <t xml:space="preserve">Мероприятие 01.10.01 –  Капитальный ремонт объектов теплоснабжения оздоровительного лагеря "Восток-2" в г.о. Жуковский
</t>
  </si>
  <si>
    <t>1.2</t>
  </si>
  <si>
    <t xml:space="preserve">Мероприятие 01.29 - Реализация мероприятий по строительству и реконструкции объектов теплоснабжения муниципальной собственности за счет средств местного бюджета (дополнительные расходы на объекты, включенные в ГП МО)
 </t>
  </si>
  <si>
    <t>Построены и реконструированы объекты теплоснабжения муниципальной собственности за счет средств местного бюджета (дополнительные расходы на объекты, включенные в ГП МО), ед.</t>
  </si>
  <si>
    <t>1.2.1</t>
  </si>
  <si>
    <t>Мероприятие 01.29.01 - Оказание услуг по выполнению технологического присоединения (для строительства БМК по адресу: Московская область, г.о Жуковский, ул. Туполева), (расходы на объекты, включенные в ГП МО)</t>
  </si>
  <si>
    <t>Основное мероприятие 02 – Строительство, реконструкция, капитальный ремонт сетей водоснабжения, водоотведения, теплоснабжения муниципальной собственности</t>
  </si>
  <si>
    <t>УЖКХ Администрации, Управление градостроительной деятельностью Администрации</t>
  </si>
  <si>
    <t>Средства 
федерального бюджета</t>
  </si>
  <si>
    <t>Средства бюджета г.о Жуковский</t>
  </si>
  <si>
    <t>2.1</t>
  </si>
  <si>
    <t>Мероприятие 02.01 – Строительство и реконструкция сетей водоснабжения, водоотведения, теплоснабжения муниципальной собственности</t>
  </si>
  <si>
    <t>Построены и реконструированы сети (участки) водоснабжения, водоотведения, теплоснабжения муниципальной собственности, ед.</t>
  </si>
  <si>
    <t>2.1.1</t>
  </si>
  <si>
    <t>Мероприятие 02.01.01 – Реконструкция водопровода по ул. Гагарина от д.85 до д.71 (в т.ч. ПИР)</t>
  </si>
  <si>
    <t>2.2</t>
  </si>
  <si>
    <t>Мероприятие 02.02 – Капитальный ремонт сетей водоснабжения, водоотведения</t>
  </si>
  <si>
    <t>Капитально отремонтированы сети (участки) водоснабжения, водоотведения, ед.</t>
  </si>
  <si>
    <t>2.2.1</t>
  </si>
  <si>
    <t>Мероприятие 02.02.01- Капитальный ремонт водовода ул. Жуковского-Приплатформенная площадь</t>
  </si>
  <si>
    <t xml:space="preserve">УЖКХ Администрации,  МП «Теплоцентраль» </t>
  </si>
  <si>
    <t>2.2.2</t>
  </si>
  <si>
    <t>Мероприятие 02.02.02- Замена участка водовода из деревни Заозерье до ВЗУ № 5 г.о. Жуковский (вдоль улицы Береговая, село Быково, Раменский городской округ, Московской области)</t>
  </si>
  <si>
    <t>2.3</t>
  </si>
  <si>
    <t>Мероприятие 02.03- Организация в границах муниципального образования теплоснабжения населения</t>
  </si>
  <si>
    <t>УЖКХ Администрации</t>
  </si>
  <si>
    <t>Разработана программа (план) действий ликвидаций последствий аварийных ситуаций в сфере теплоснабжения, ед.</t>
  </si>
  <si>
    <t>2.3.1</t>
  </si>
  <si>
    <t xml:space="preserve">Мероприятие 02.03.01. - Разработка порядка (плана) действий по ликвидации последствий аварийных ситуаций в сфере теплоснабжения </t>
  </si>
  <si>
    <t>2.4</t>
  </si>
  <si>
    <t>Мероприятие 02.09 - Реализация мероприятий по капитальному ремонту сетей теплоснабжения на территории муниципальных образований</t>
  </si>
  <si>
    <t>УЖКХ Администрации, МП "Теплоцентраль"</t>
  </si>
  <si>
    <t>Капитально отремонтированы сети (участки)теплоснабжения, ед.</t>
  </si>
  <si>
    <t>2.4.1</t>
  </si>
  <si>
    <t>Мероприятие 02.09.01 - Капитальный ремонт участков тепловых сетей по адресу: Московская область, г. Жуковский, ул. Семашко (в том числе ПИР)</t>
  </si>
  <si>
    <t>УЖКХ Администрации,
МП
"Теплоцентраль"</t>
  </si>
  <si>
    <t>2.5</t>
  </si>
  <si>
    <t>Основное мероприятие 04 - Реализация проектов по строительству, реконструкуции, модернизации объектов коммунальной инфраструктуры с использованием финансовых инструментов "Инфраструктурного меню"</t>
  </si>
  <si>
    <t>Мероприятие 04.03 - Субсидии ресурсоснабжающим организациям на реализацию мероприятий по органищации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</si>
  <si>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Количество субсидий, выделенных ресурсоснабжающим организациям, ед.</t>
  </si>
  <si>
    <t>Основное мероприятие 05 – 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</t>
  </si>
  <si>
    <t>3.1</t>
  </si>
  <si>
    <t>Мероприятие 05.01 - Утверждение схем теплоснабжения городских округов (актуализированных схем теплоснабжения муниципальных образований)</t>
  </si>
  <si>
    <t>Количество утвержденных схем теплоснабжения муниципальных образований, ед</t>
  </si>
  <si>
    <t>3.2</t>
  </si>
  <si>
    <t>Мероприятие 05.03 - Утверждение программ комплексного развития систем коммунальной инфраструктуры муниципальных образований</t>
  </si>
  <si>
    <t>Утверждена программа комплексного развития систем коммунальной инфраструктуры муниципальных образований, ед.</t>
  </si>
  <si>
    <t>Итого по подпрограмме 3 "Объекты теплоснабжения, инженерные коммуникации"</t>
  </si>
  <si>
    <t>»</t>
  </si>
  <si>
    <t>от 20.10.2026 №1343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</si>
</sst>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0000"/>
    <numFmt numFmtId="165" formatCode="0.00000"/>
    <numFmt numFmtId="166" formatCode="_-* #,##0.00000\ _₽_-;\-* #,##0.00000\ _₽_-;_-* &quot;-&quot;??\ _₽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5" fontId="13" fillId="0" borderId="0" xfId="0" applyNumberFormat="1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/>
    <xf numFmtId="0" fontId="14" fillId="0" borderId="0" xfId="0" applyFont="1" applyFill="1"/>
    <xf numFmtId="164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5" fillId="0" borderId="2" xfId="0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66" fontId="14" fillId="0" borderId="0" xfId="1" applyNumberFormat="1" applyFont="1" applyFill="1" applyBorder="1"/>
    <xf numFmtId="166" fontId="14" fillId="0" borderId="0" xfId="1" applyNumberFormat="1" applyFont="1" applyFill="1" applyBorder="1" applyAlignment="1"/>
    <xf numFmtId="0" fontId="15" fillId="0" borderId="0" xfId="0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63"/>
  <sheetViews>
    <sheetView tabSelected="1" workbookViewId="0">
      <selection activeCell="M74" sqref="M74"/>
    </sheetView>
  </sheetViews>
  <sheetFormatPr defaultColWidth="8.85546875" defaultRowHeight="15" x14ac:dyDescent="0.25"/>
  <cols>
    <col min="1" max="1" width="5.5703125" style="1" customWidth="1"/>
    <col min="2" max="2" width="35.7109375" style="1" customWidth="1"/>
    <col min="3" max="3" width="12.28515625" style="1" customWidth="1"/>
    <col min="4" max="4" width="16.85546875" style="1" customWidth="1"/>
    <col min="5" max="5" width="15" style="1" customWidth="1"/>
    <col min="6" max="6" width="7.140625" style="1" customWidth="1"/>
    <col min="7" max="7" width="6.28515625" style="1" customWidth="1"/>
    <col min="8" max="8" width="7.85546875" style="1" customWidth="1"/>
    <col min="9" max="9" width="7" style="1" customWidth="1"/>
    <col min="10" max="10" width="9.28515625" style="1" customWidth="1"/>
    <col min="11" max="12" width="13.28515625" style="1" bestFit="1" customWidth="1"/>
    <col min="13" max="13" width="12.28515625" style="1" bestFit="1" customWidth="1"/>
    <col min="14" max="14" width="12.28515625" style="1" customWidth="1"/>
    <col min="15" max="15" width="18.28515625" style="1" customWidth="1"/>
    <col min="16" max="16" width="15.85546875" style="1" customWidth="1"/>
    <col min="17" max="16384" width="8.85546875" style="1"/>
  </cols>
  <sheetData>
    <row r="1" spans="1:15" x14ac:dyDescent="0.25">
      <c r="L1" s="2" t="s">
        <v>0</v>
      </c>
      <c r="M1" s="2"/>
      <c r="N1" s="2"/>
      <c r="O1" s="2"/>
    </row>
    <row r="2" spans="1:15" x14ac:dyDescent="0.25">
      <c r="L2" s="2" t="s">
        <v>1</v>
      </c>
      <c r="M2" s="2"/>
      <c r="N2" s="2"/>
      <c r="O2" s="2"/>
    </row>
    <row r="3" spans="1:15" x14ac:dyDescent="0.25">
      <c r="L3" s="3"/>
      <c r="M3" s="3"/>
      <c r="N3" s="3"/>
      <c r="O3" s="3" t="s">
        <v>93</v>
      </c>
    </row>
    <row r="4" spans="1:15" x14ac:dyDescent="0.25">
      <c r="L4" s="2"/>
      <c r="M4" s="2"/>
      <c r="N4" s="2"/>
      <c r="O4" s="2"/>
    </row>
    <row r="5" spans="1:15" ht="26.25" customHeight="1" x14ac:dyDescent="0.25">
      <c r="A5" s="4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32.25" customHeigh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/>
      <c r="H6" s="6"/>
      <c r="I6" s="6"/>
      <c r="J6" s="6"/>
      <c r="K6" s="6"/>
      <c r="L6" s="6"/>
      <c r="M6" s="6"/>
      <c r="N6" s="6"/>
      <c r="O6" s="6" t="s">
        <v>9</v>
      </c>
    </row>
    <row r="7" spans="1:15" ht="15" customHeight="1" x14ac:dyDescent="0.25">
      <c r="A7" s="6"/>
      <c r="B7" s="6"/>
      <c r="C7" s="6"/>
      <c r="D7" s="6"/>
      <c r="E7" s="6"/>
      <c r="F7" s="6" t="s">
        <v>10</v>
      </c>
      <c r="G7" s="6"/>
      <c r="H7" s="6"/>
      <c r="I7" s="6"/>
      <c r="J7" s="6"/>
      <c r="K7" s="7" t="s">
        <v>11</v>
      </c>
      <c r="L7" s="7" t="s">
        <v>12</v>
      </c>
      <c r="M7" s="7" t="s">
        <v>13</v>
      </c>
      <c r="N7" s="7" t="s">
        <v>14</v>
      </c>
      <c r="O7" s="6"/>
    </row>
    <row r="8" spans="1:15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9">
        <v>6</v>
      </c>
      <c r="G8" s="9"/>
      <c r="H8" s="9"/>
      <c r="I8" s="9"/>
      <c r="J8" s="9"/>
      <c r="K8" s="8">
        <v>7</v>
      </c>
      <c r="L8" s="8">
        <v>8</v>
      </c>
      <c r="M8" s="8">
        <v>9</v>
      </c>
      <c r="N8" s="8">
        <v>10</v>
      </c>
      <c r="O8" s="8">
        <v>11</v>
      </c>
    </row>
    <row r="9" spans="1:15" ht="15" customHeight="1" x14ac:dyDescent="0.25">
      <c r="A9" s="9">
        <v>1</v>
      </c>
      <c r="B9" s="10" t="s">
        <v>15</v>
      </c>
      <c r="C9" s="11" t="s">
        <v>16</v>
      </c>
      <c r="D9" s="12" t="s">
        <v>17</v>
      </c>
      <c r="E9" s="13">
        <f>SUM(F9:N9)</f>
        <v>293089.07387999998</v>
      </c>
      <c r="F9" s="14">
        <f>SUM(F10:J13)</f>
        <v>178934.99387999999</v>
      </c>
      <c r="G9" s="14"/>
      <c r="H9" s="14"/>
      <c r="I9" s="14"/>
      <c r="J9" s="14"/>
      <c r="K9" s="15">
        <f>SUM(K10:K13)</f>
        <v>114154.08</v>
      </c>
      <c r="L9" s="15">
        <f t="shared" ref="L9:N9" si="0">SUM(L10:L13)</f>
        <v>0</v>
      </c>
      <c r="M9" s="15">
        <f t="shared" si="0"/>
        <v>0</v>
      </c>
      <c r="N9" s="15">
        <f t="shared" si="0"/>
        <v>0</v>
      </c>
      <c r="O9" s="6" t="s">
        <v>18</v>
      </c>
    </row>
    <row r="10" spans="1:15" ht="22.5" x14ac:dyDescent="0.25">
      <c r="A10" s="9"/>
      <c r="B10" s="10"/>
      <c r="C10" s="16"/>
      <c r="D10" s="17" t="s">
        <v>19</v>
      </c>
      <c r="E10" s="13">
        <f>SUM(F10:N10)</f>
        <v>152987.73000000001</v>
      </c>
      <c r="F10" s="18">
        <f>F15</f>
        <v>63719.24</v>
      </c>
      <c r="G10" s="18"/>
      <c r="H10" s="18"/>
      <c r="I10" s="18"/>
      <c r="J10" s="18"/>
      <c r="K10" s="19">
        <f>K15+K36</f>
        <v>89268.49</v>
      </c>
      <c r="L10" s="19">
        <f>L15+L36+L31</f>
        <v>0</v>
      </c>
      <c r="M10" s="19">
        <f>M15+M36+M31</f>
        <v>0</v>
      </c>
      <c r="N10" s="19">
        <f>N15+N36+N31</f>
        <v>0</v>
      </c>
      <c r="O10" s="6"/>
    </row>
    <row r="11" spans="1:15" ht="22.5" x14ac:dyDescent="0.25">
      <c r="A11" s="9"/>
      <c r="B11" s="10"/>
      <c r="C11" s="16"/>
      <c r="D11" s="17" t="s">
        <v>20</v>
      </c>
      <c r="E11" s="13">
        <f t="shared" ref="E11:E18" si="1">SUM(F11:N11)</f>
        <v>0</v>
      </c>
      <c r="F11" s="18">
        <f>F16+F37</f>
        <v>0</v>
      </c>
      <c r="G11" s="18"/>
      <c r="H11" s="18"/>
      <c r="I11" s="18"/>
      <c r="J11" s="18"/>
      <c r="K11" s="19">
        <f>K16+K37</f>
        <v>0</v>
      </c>
      <c r="L11" s="19">
        <f t="shared" ref="L11:N13" si="2">L16+L37</f>
        <v>0</v>
      </c>
      <c r="M11" s="19">
        <f t="shared" si="2"/>
        <v>0</v>
      </c>
      <c r="N11" s="19">
        <f t="shared" si="2"/>
        <v>0</v>
      </c>
      <c r="O11" s="6"/>
    </row>
    <row r="12" spans="1:15" ht="22.5" x14ac:dyDescent="0.25">
      <c r="A12" s="9"/>
      <c r="B12" s="10"/>
      <c r="C12" s="16"/>
      <c r="D12" s="17" t="s">
        <v>21</v>
      </c>
      <c r="E12" s="13">
        <f>SUM(F12:N12)</f>
        <v>140101.34388</v>
      </c>
      <c r="F12" s="18">
        <f>F17+F38+F51</f>
        <v>115215.75387999999</v>
      </c>
      <c r="G12" s="18"/>
      <c r="H12" s="18"/>
      <c r="I12" s="18"/>
      <c r="J12" s="18"/>
      <c r="K12" s="19">
        <f>K17+K38+K51</f>
        <v>24885.59</v>
      </c>
      <c r="L12" s="19">
        <f t="shared" si="2"/>
        <v>0</v>
      </c>
      <c r="M12" s="19">
        <f t="shared" si="2"/>
        <v>0</v>
      </c>
      <c r="N12" s="19">
        <f t="shared" si="2"/>
        <v>0</v>
      </c>
      <c r="O12" s="6"/>
    </row>
    <row r="13" spans="1:15" ht="22.5" x14ac:dyDescent="0.25">
      <c r="A13" s="9"/>
      <c r="B13" s="10"/>
      <c r="C13" s="16"/>
      <c r="D13" s="17" t="s">
        <v>22</v>
      </c>
      <c r="E13" s="13">
        <f t="shared" si="1"/>
        <v>0</v>
      </c>
      <c r="F13" s="18">
        <f>F18+F39</f>
        <v>0</v>
      </c>
      <c r="G13" s="18"/>
      <c r="H13" s="18"/>
      <c r="I13" s="18"/>
      <c r="J13" s="18"/>
      <c r="K13" s="19">
        <f>K18+K39</f>
        <v>0</v>
      </c>
      <c r="L13" s="19">
        <f t="shared" si="2"/>
        <v>0</v>
      </c>
      <c r="M13" s="19">
        <f t="shared" si="2"/>
        <v>0</v>
      </c>
      <c r="N13" s="19">
        <f t="shared" si="2"/>
        <v>0</v>
      </c>
      <c r="O13" s="6"/>
    </row>
    <row r="14" spans="1:15" ht="15" customHeight="1" x14ac:dyDescent="0.25">
      <c r="A14" s="20" t="s">
        <v>23</v>
      </c>
      <c r="B14" s="21" t="s">
        <v>24</v>
      </c>
      <c r="C14" s="11" t="s">
        <v>16</v>
      </c>
      <c r="D14" s="17" t="s">
        <v>17</v>
      </c>
      <c r="E14" s="13">
        <f>SUM(F14:N14)</f>
        <v>220522.08000000002</v>
      </c>
      <c r="F14" s="14">
        <f>SUM(F15:J18)</f>
        <v>106368</v>
      </c>
      <c r="G14" s="14"/>
      <c r="H14" s="14"/>
      <c r="I14" s="14"/>
      <c r="J14" s="14"/>
      <c r="K14" s="15">
        <f>SUM(K15:K18)</f>
        <v>114154.08</v>
      </c>
      <c r="L14" s="15">
        <f t="shared" ref="L14:N14" si="3">SUM(L15:L18)</f>
        <v>0</v>
      </c>
      <c r="M14" s="15">
        <f t="shared" si="3"/>
        <v>0</v>
      </c>
      <c r="N14" s="15">
        <f t="shared" si="3"/>
        <v>0</v>
      </c>
      <c r="O14" s="22" t="s">
        <v>25</v>
      </c>
    </row>
    <row r="15" spans="1:15" ht="22.5" x14ac:dyDescent="0.25">
      <c r="A15" s="20"/>
      <c r="B15" s="21"/>
      <c r="C15" s="16"/>
      <c r="D15" s="17" t="s">
        <v>19</v>
      </c>
      <c r="E15" s="13">
        <f t="shared" si="1"/>
        <v>152987.73000000001</v>
      </c>
      <c r="F15" s="18">
        <f>F23+F31</f>
        <v>63719.24</v>
      </c>
      <c r="G15" s="18"/>
      <c r="H15" s="18"/>
      <c r="I15" s="18"/>
      <c r="J15" s="18"/>
      <c r="K15" s="19">
        <f>K23+K31</f>
        <v>89268.49</v>
      </c>
      <c r="L15" s="19">
        <f>L23+L31</f>
        <v>0</v>
      </c>
      <c r="M15" s="19">
        <f>M23+M31</f>
        <v>0</v>
      </c>
      <c r="N15" s="19">
        <f>N23+N31</f>
        <v>0</v>
      </c>
      <c r="O15" s="22"/>
    </row>
    <row r="16" spans="1:15" ht="22.5" x14ac:dyDescent="0.25">
      <c r="A16" s="20"/>
      <c r="B16" s="21"/>
      <c r="C16" s="16"/>
      <c r="D16" s="17" t="s">
        <v>20</v>
      </c>
      <c r="E16" s="13">
        <f t="shared" si="1"/>
        <v>0</v>
      </c>
      <c r="F16" s="18">
        <f>F24+F32</f>
        <v>0</v>
      </c>
      <c r="G16" s="18"/>
      <c r="H16" s="18"/>
      <c r="I16" s="18"/>
      <c r="J16" s="18"/>
      <c r="K16" s="19">
        <f>K24+K32</f>
        <v>0</v>
      </c>
      <c r="L16" s="19">
        <f t="shared" ref="K16:N18" si="4">L24</f>
        <v>0</v>
      </c>
      <c r="M16" s="19">
        <f t="shared" si="4"/>
        <v>0</v>
      </c>
      <c r="N16" s="19">
        <f t="shared" si="4"/>
        <v>0</v>
      </c>
      <c r="O16" s="22"/>
    </row>
    <row r="17" spans="1:15" ht="22.5" x14ac:dyDescent="0.25">
      <c r="A17" s="20"/>
      <c r="B17" s="21"/>
      <c r="C17" s="16"/>
      <c r="D17" s="17" t="s">
        <v>21</v>
      </c>
      <c r="E17" s="13">
        <f t="shared" si="1"/>
        <v>67534.349999999991</v>
      </c>
      <c r="F17" s="18">
        <f>F25+F33</f>
        <v>42648.759999999995</v>
      </c>
      <c r="G17" s="18"/>
      <c r="H17" s="18"/>
      <c r="I17" s="18"/>
      <c r="J17" s="18"/>
      <c r="K17" s="19">
        <f>K25+K33</f>
        <v>24885.59</v>
      </c>
      <c r="L17" s="19">
        <f t="shared" si="4"/>
        <v>0</v>
      </c>
      <c r="M17" s="19">
        <f t="shared" si="4"/>
        <v>0</v>
      </c>
      <c r="N17" s="19">
        <f t="shared" si="4"/>
        <v>0</v>
      </c>
      <c r="O17" s="22"/>
    </row>
    <row r="18" spans="1:15" ht="22.5" x14ac:dyDescent="0.25">
      <c r="A18" s="20"/>
      <c r="B18" s="21"/>
      <c r="C18" s="16"/>
      <c r="D18" s="17" t="s">
        <v>22</v>
      </c>
      <c r="E18" s="13">
        <f t="shared" si="1"/>
        <v>0</v>
      </c>
      <c r="F18" s="18">
        <f>F26+F34</f>
        <v>0</v>
      </c>
      <c r="G18" s="18"/>
      <c r="H18" s="18"/>
      <c r="I18" s="18"/>
      <c r="J18" s="18"/>
      <c r="K18" s="19">
        <f t="shared" si="4"/>
        <v>0</v>
      </c>
      <c r="L18" s="19">
        <f t="shared" si="4"/>
        <v>0</v>
      </c>
      <c r="M18" s="19">
        <f t="shared" si="4"/>
        <v>0</v>
      </c>
      <c r="N18" s="19">
        <f t="shared" si="4"/>
        <v>0</v>
      </c>
      <c r="O18" s="22"/>
    </row>
    <row r="19" spans="1:15" ht="15" customHeight="1" x14ac:dyDescent="0.25">
      <c r="A19" s="20"/>
      <c r="B19" s="21" t="s">
        <v>26</v>
      </c>
      <c r="C19" s="23" t="s">
        <v>27</v>
      </c>
      <c r="D19" s="6" t="s">
        <v>27</v>
      </c>
      <c r="E19" s="22" t="s">
        <v>28</v>
      </c>
      <c r="F19" s="22" t="s">
        <v>29</v>
      </c>
      <c r="G19" s="22" t="s">
        <v>30</v>
      </c>
      <c r="H19" s="22"/>
      <c r="I19" s="22"/>
      <c r="J19" s="22"/>
      <c r="K19" s="22">
        <v>2027</v>
      </c>
      <c r="L19" s="22">
        <v>2028</v>
      </c>
      <c r="M19" s="22">
        <v>2029</v>
      </c>
      <c r="N19" s="22">
        <v>2030</v>
      </c>
      <c r="O19" s="22" t="s">
        <v>27</v>
      </c>
    </row>
    <row r="20" spans="1:15" ht="22.5" customHeight="1" x14ac:dyDescent="0.25">
      <c r="A20" s="20"/>
      <c r="B20" s="21"/>
      <c r="C20" s="23"/>
      <c r="D20" s="6"/>
      <c r="E20" s="22"/>
      <c r="F20" s="22"/>
      <c r="G20" s="24" t="s">
        <v>31</v>
      </c>
      <c r="H20" s="24" t="s">
        <v>32</v>
      </c>
      <c r="I20" s="24" t="s">
        <v>33</v>
      </c>
      <c r="J20" s="24" t="s">
        <v>34</v>
      </c>
      <c r="K20" s="22"/>
      <c r="L20" s="22"/>
      <c r="M20" s="22"/>
      <c r="N20" s="22"/>
      <c r="O20" s="22"/>
    </row>
    <row r="21" spans="1:15" x14ac:dyDescent="0.25">
      <c r="A21" s="20"/>
      <c r="B21" s="21"/>
      <c r="C21" s="23"/>
      <c r="D21" s="6"/>
      <c r="E21" s="24">
        <v>2</v>
      </c>
      <c r="F21" s="24">
        <v>1</v>
      </c>
      <c r="G21" s="24">
        <v>0</v>
      </c>
      <c r="H21" s="24">
        <v>0</v>
      </c>
      <c r="I21" s="24">
        <v>0</v>
      </c>
      <c r="J21" s="24">
        <v>1</v>
      </c>
      <c r="K21" s="24">
        <v>1</v>
      </c>
      <c r="L21" s="24">
        <v>0</v>
      </c>
      <c r="M21" s="24">
        <v>0</v>
      </c>
      <c r="N21" s="24">
        <v>0</v>
      </c>
      <c r="O21" s="22"/>
    </row>
    <row r="22" spans="1:15" x14ac:dyDescent="0.25">
      <c r="A22" s="20" t="s">
        <v>35</v>
      </c>
      <c r="B22" s="21" t="s">
        <v>36</v>
      </c>
      <c r="C22" s="11" t="s">
        <v>16</v>
      </c>
      <c r="D22" s="17" t="s">
        <v>17</v>
      </c>
      <c r="E22" s="13">
        <f>SUM(F22:N22)</f>
        <v>68798.62</v>
      </c>
      <c r="F22" s="25">
        <f>F26+F25+F24+F23</f>
        <v>68798.62</v>
      </c>
      <c r="G22" s="25"/>
      <c r="H22" s="25"/>
      <c r="I22" s="25"/>
      <c r="J22" s="25"/>
      <c r="K22" s="26">
        <f>SUM(K23:K26)</f>
        <v>0</v>
      </c>
      <c r="L22" s="26">
        <f t="shared" ref="L22:N22" si="5">SUM(L23:L26)</f>
        <v>0</v>
      </c>
      <c r="M22" s="15">
        <f t="shared" si="5"/>
        <v>0</v>
      </c>
      <c r="N22" s="15">
        <f t="shared" si="5"/>
        <v>0</v>
      </c>
      <c r="O22" s="22" t="s">
        <v>37</v>
      </c>
    </row>
    <row r="23" spans="1:15" ht="22.5" x14ac:dyDescent="0.25">
      <c r="A23" s="20"/>
      <c r="B23" s="21"/>
      <c r="C23" s="16"/>
      <c r="D23" s="17" t="s">
        <v>19</v>
      </c>
      <c r="E23" s="13">
        <f t="shared" ref="E23:E26" si="6">SUM(F23:N23)</f>
        <v>53800.52</v>
      </c>
      <c r="F23" s="27">
        <v>53800.52</v>
      </c>
      <c r="G23" s="27"/>
      <c r="H23" s="27"/>
      <c r="I23" s="27"/>
      <c r="J23" s="27"/>
      <c r="K23" s="28">
        <v>0</v>
      </c>
      <c r="L23" s="28">
        <v>0</v>
      </c>
      <c r="M23" s="29">
        <v>0</v>
      </c>
      <c r="N23" s="29">
        <v>0</v>
      </c>
      <c r="O23" s="22"/>
    </row>
    <row r="24" spans="1:15" ht="22.5" x14ac:dyDescent="0.25">
      <c r="A24" s="20"/>
      <c r="B24" s="21"/>
      <c r="C24" s="16"/>
      <c r="D24" s="17" t="s">
        <v>20</v>
      </c>
      <c r="E24" s="13">
        <f t="shared" si="6"/>
        <v>0</v>
      </c>
      <c r="F24" s="27">
        <v>0</v>
      </c>
      <c r="G24" s="27"/>
      <c r="H24" s="27"/>
      <c r="I24" s="27"/>
      <c r="J24" s="27"/>
      <c r="K24" s="28">
        <v>0</v>
      </c>
      <c r="L24" s="28">
        <v>0</v>
      </c>
      <c r="M24" s="29">
        <v>0</v>
      </c>
      <c r="N24" s="29">
        <v>0</v>
      </c>
      <c r="O24" s="22"/>
    </row>
    <row r="25" spans="1:15" ht="22.5" x14ac:dyDescent="0.25">
      <c r="A25" s="20"/>
      <c r="B25" s="21"/>
      <c r="C25" s="16"/>
      <c r="D25" s="17" t="s">
        <v>21</v>
      </c>
      <c r="E25" s="13">
        <f t="shared" si="6"/>
        <v>14998.099999999999</v>
      </c>
      <c r="F25" s="27">
        <f>10490.66+4507.44</f>
        <v>14998.099999999999</v>
      </c>
      <c r="G25" s="27"/>
      <c r="H25" s="27"/>
      <c r="I25" s="27"/>
      <c r="J25" s="27"/>
      <c r="K25" s="28">
        <v>0</v>
      </c>
      <c r="L25" s="28">
        <v>0</v>
      </c>
      <c r="M25" s="29">
        <v>0</v>
      </c>
      <c r="N25" s="29">
        <v>0</v>
      </c>
      <c r="O25" s="22"/>
    </row>
    <row r="26" spans="1:15" ht="22.5" x14ac:dyDescent="0.25">
      <c r="A26" s="20"/>
      <c r="B26" s="21"/>
      <c r="C26" s="16"/>
      <c r="D26" s="17" t="s">
        <v>22</v>
      </c>
      <c r="E26" s="13">
        <f t="shared" si="6"/>
        <v>0</v>
      </c>
      <c r="F26" s="27">
        <v>0</v>
      </c>
      <c r="G26" s="27"/>
      <c r="H26" s="27"/>
      <c r="I26" s="27"/>
      <c r="J26" s="27"/>
      <c r="K26" s="28">
        <v>0</v>
      </c>
      <c r="L26" s="28">
        <v>0</v>
      </c>
      <c r="M26" s="29">
        <v>0</v>
      </c>
      <c r="N26" s="29">
        <v>0</v>
      </c>
      <c r="O26" s="22"/>
    </row>
    <row r="27" spans="1:15" ht="15" hidden="1" customHeight="1" x14ac:dyDescent="0.25">
      <c r="A27" s="20"/>
      <c r="B27" s="21"/>
      <c r="C27" s="9"/>
      <c r="D27" s="9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pans="1:15" ht="15" hidden="1" customHeight="1" x14ac:dyDescent="0.25">
      <c r="A28" s="20"/>
      <c r="B28" s="21"/>
      <c r="C28" s="9"/>
      <c r="D28" s="9"/>
      <c r="E28" s="22"/>
      <c r="F28" s="22"/>
      <c r="G28" s="24"/>
      <c r="H28" s="24"/>
      <c r="I28" s="24"/>
      <c r="J28" s="24"/>
      <c r="K28" s="22"/>
      <c r="L28" s="22"/>
      <c r="M28" s="22"/>
      <c r="N28" s="22"/>
      <c r="O28" s="22"/>
    </row>
    <row r="29" spans="1:15" ht="15" hidden="1" customHeight="1" x14ac:dyDescent="0.25">
      <c r="A29" s="20"/>
      <c r="B29" s="21"/>
      <c r="C29" s="9"/>
      <c r="D29" s="9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2"/>
    </row>
    <row r="30" spans="1:15" ht="15" customHeight="1" x14ac:dyDescent="0.25">
      <c r="A30" s="20" t="s">
        <v>38</v>
      </c>
      <c r="B30" s="21" t="s">
        <v>39</v>
      </c>
      <c r="C30" s="11" t="s">
        <v>16</v>
      </c>
      <c r="D30" s="17" t="s">
        <v>17</v>
      </c>
      <c r="E30" s="13">
        <f>SUM(F30:N30)</f>
        <v>151723.46</v>
      </c>
      <c r="F30" s="30">
        <f>F31+F32+F33+F34</f>
        <v>37569.379999999997</v>
      </c>
      <c r="G30" s="30"/>
      <c r="H30" s="30"/>
      <c r="I30" s="30"/>
      <c r="J30" s="30"/>
      <c r="K30" s="26">
        <f>SUM(K31:K34)</f>
        <v>114154.08</v>
      </c>
      <c r="L30" s="26">
        <f t="shared" ref="L30:N30" si="7">SUM(L31:L34)</f>
        <v>0</v>
      </c>
      <c r="M30" s="15">
        <f t="shared" si="7"/>
        <v>0</v>
      </c>
      <c r="N30" s="15">
        <f t="shared" si="7"/>
        <v>0</v>
      </c>
      <c r="O30" s="22" t="s">
        <v>40</v>
      </c>
    </row>
    <row r="31" spans="1:15" ht="22.5" x14ac:dyDescent="0.25">
      <c r="A31" s="20"/>
      <c r="B31" s="21"/>
      <c r="C31" s="16"/>
      <c r="D31" s="17" t="s">
        <v>19</v>
      </c>
      <c r="E31" s="13">
        <f t="shared" ref="E31:E34" si="8">SUM(F31:N31)</f>
        <v>99187.21</v>
      </c>
      <c r="F31" s="31">
        <v>9918.7199999999993</v>
      </c>
      <c r="G31" s="31"/>
      <c r="H31" s="31"/>
      <c r="I31" s="31"/>
      <c r="J31" s="31"/>
      <c r="K31" s="28">
        <v>89268.49</v>
      </c>
      <c r="L31" s="28">
        <v>0</v>
      </c>
      <c r="M31" s="29">
        <v>0</v>
      </c>
      <c r="N31" s="29">
        <v>0</v>
      </c>
      <c r="O31" s="22"/>
    </row>
    <row r="32" spans="1:15" ht="22.5" x14ac:dyDescent="0.25">
      <c r="A32" s="20"/>
      <c r="B32" s="21"/>
      <c r="C32" s="16"/>
      <c r="D32" s="17" t="s">
        <v>20</v>
      </c>
      <c r="E32" s="13">
        <f t="shared" si="8"/>
        <v>0</v>
      </c>
      <c r="F32" s="31">
        <v>0</v>
      </c>
      <c r="G32" s="31"/>
      <c r="H32" s="31"/>
      <c r="I32" s="31"/>
      <c r="J32" s="31"/>
      <c r="K32" s="28">
        <v>0</v>
      </c>
      <c r="L32" s="28">
        <v>0</v>
      </c>
      <c r="M32" s="29">
        <v>0</v>
      </c>
      <c r="N32" s="29">
        <v>0</v>
      </c>
      <c r="O32" s="22"/>
    </row>
    <row r="33" spans="1:15" ht="22.5" x14ac:dyDescent="0.25">
      <c r="A33" s="20"/>
      <c r="B33" s="21"/>
      <c r="C33" s="16"/>
      <c r="D33" s="17" t="s">
        <v>21</v>
      </c>
      <c r="E33" s="13">
        <f t="shared" si="8"/>
        <v>52536.25</v>
      </c>
      <c r="F33" s="31">
        <v>27650.66</v>
      </c>
      <c r="G33" s="31"/>
      <c r="H33" s="31"/>
      <c r="I33" s="31"/>
      <c r="J33" s="31"/>
      <c r="K33" s="28">
        <v>24885.59</v>
      </c>
      <c r="L33" s="28">
        <v>0</v>
      </c>
      <c r="M33" s="29">
        <v>0</v>
      </c>
      <c r="N33" s="29">
        <v>0</v>
      </c>
      <c r="O33" s="22"/>
    </row>
    <row r="34" spans="1:15" ht="21" customHeight="1" x14ac:dyDescent="0.25">
      <c r="A34" s="20"/>
      <c r="B34" s="21"/>
      <c r="C34" s="16"/>
      <c r="D34" s="17" t="s">
        <v>22</v>
      </c>
      <c r="E34" s="13">
        <f t="shared" si="8"/>
        <v>0</v>
      </c>
      <c r="F34" s="31">
        <v>0</v>
      </c>
      <c r="G34" s="31"/>
      <c r="H34" s="31"/>
      <c r="I34" s="31"/>
      <c r="J34" s="31"/>
      <c r="K34" s="28">
        <v>0</v>
      </c>
      <c r="L34" s="28">
        <v>0</v>
      </c>
      <c r="M34" s="29">
        <v>0</v>
      </c>
      <c r="N34" s="29">
        <v>0</v>
      </c>
      <c r="O34" s="22"/>
    </row>
    <row r="35" spans="1:15" ht="15" hidden="1" customHeight="1" x14ac:dyDescent="0.25">
      <c r="A35" s="32"/>
      <c r="B35" s="33" t="s">
        <v>41</v>
      </c>
      <c r="C35" s="34" t="s">
        <v>16</v>
      </c>
      <c r="D35" s="17" t="s">
        <v>17</v>
      </c>
      <c r="E35" s="13">
        <f>SUM(F35:N35)</f>
        <v>0</v>
      </c>
      <c r="F35" s="35">
        <f>SUM(F36:J39)</f>
        <v>0</v>
      </c>
      <c r="G35" s="36"/>
      <c r="H35" s="36"/>
      <c r="I35" s="36"/>
      <c r="J35" s="37"/>
      <c r="K35" s="26">
        <f>SUM(K36:K39)</f>
        <v>0</v>
      </c>
      <c r="L35" s="26">
        <f t="shared" ref="L35:N35" si="9">SUM(L36:L39)</f>
        <v>0</v>
      </c>
      <c r="M35" s="15">
        <f t="shared" si="9"/>
        <v>0</v>
      </c>
      <c r="N35" s="15">
        <f t="shared" si="9"/>
        <v>0</v>
      </c>
      <c r="O35" s="38" t="s">
        <v>42</v>
      </c>
    </row>
    <row r="36" spans="1:15" ht="22.5" hidden="1" x14ac:dyDescent="0.25">
      <c r="A36" s="39"/>
      <c r="B36" s="40"/>
      <c r="C36" s="41"/>
      <c r="D36" s="17" t="s">
        <v>19</v>
      </c>
      <c r="E36" s="13">
        <f t="shared" ref="E36:E39" si="10">SUM(F36:N36)</f>
        <v>0</v>
      </c>
      <c r="F36" s="42">
        <f>F44</f>
        <v>0</v>
      </c>
      <c r="G36" s="43"/>
      <c r="H36" s="43"/>
      <c r="I36" s="43"/>
      <c r="J36" s="44"/>
      <c r="K36" s="28">
        <f>K44</f>
        <v>0</v>
      </c>
      <c r="L36" s="28">
        <f>L44</f>
        <v>0</v>
      </c>
      <c r="M36" s="19">
        <f>M44</f>
        <v>0</v>
      </c>
      <c r="N36" s="19">
        <f>N44</f>
        <v>0</v>
      </c>
      <c r="O36" s="45"/>
    </row>
    <row r="37" spans="1:15" ht="22.5" hidden="1" x14ac:dyDescent="0.25">
      <c r="A37" s="39"/>
      <c r="B37" s="40"/>
      <c r="C37" s="41"/>
      <c r="D37" s="17" t="s">
        <v>20</v>
      </c>
      <c r="E37" s="13">
        <f t="shared" si="10"/>
        <v>0</v>
      </c>
      <c r="F37" s="46">
        <f t="shared" ref="F37:F39" si="11">F45</f>
        <v>0</v>
      </c>
      <c r="G37" s="47"/>
      <c r="H37" s="47"/>
      <c r="I37" s="47"/>
      <c r="J37" s="48"/>
      <c r="K37" s="19">
        <f t="shared" ref="K37:N39" si="12">K45</f>
        <v>0</v>
      </c>
      <c r="L37" s="19">
        <f t="shared" si="12"/>
        <v>0</v>
      </c>
      <c r="M37" s="19">
        <f t="shared" si="12"/>
        <v>0</v>
      </c>
      <c r="N37" s="19">
        <f t="shared" si="12"/>
        <v>0</v>
      </c>
      <c r="O37" s="45"/>
    </row>
    <row r="38" spans="1:15" ht="22.5" hidden="1" x14ac:dyDescent="0.25">
      <c r="A38" s="39"/>
      <c r="B38" s="40"/>
      <c r="C38" s="41"/>
      <c r="D38" s="17" t="s">
        <v>21</v>
      </c>
      <c r="E38" s="13">
        <f t="shared" si="10"/>
        <v>0</v>
      </c>
      <c r="F38" s="46">
        <f t="shared" si="11"/>
        <v>0</v>
      </c>
      <c r="G38" s="47"/>
      <c r="H38" s="47"/>
      <c r="I38" s="47"/>
      <c r="J38" s="48"/>
      <c r="K38" s="19">
        <f t="shared" si="12"/>
        <v>0</v>
      </c>
      <c r="L38" s="19">
        <f t="shared" si="12"/>
        <v>0</v>
      </c>
      <c r="M38" s="19">
        <f t="shared" si="12"/>
        <v>0</v>
      </c>
      <c r="N38" s="19">
        <f t="shared" si="12"/>
        <v>0</v>
      </c>
      <c r="O38" s="45"/>
    </row>
    <row r="39" spans="1:15" ht="22.5" hidden="1" x14ac:dyDescent="0.25">
      <c r="A39" s="39"/>
      <c r="B39" s="49"/>
      <c r="C39" s="50"/>
      <c r="D39" s="17" t="s">
        <v>22</v>
      </c>
      <c r="E39" s="13">
        <f t="shared" si="10"/>
        <v>0</v>
      </c>
      <c r="F39" s="46">
        <f t="shared" si="11"/>
        <v>0</v>
      </c>
      <c r="G39" s="47"/>
      <c r="H39" s="47"/>
      <c r="I39" s="47"/>
      <c r="J39" s="48"/>
      <c r="K39" s="19">
        <f t="shared" si="12"/>
        <v>0</v>
      </c>
      <c r="L39" s="19">
        <f t="shared" si="12"/>
        <v>0</v>
      </c>
      <c r="M39" s="19">
        <f t="shared" si="12"/>
        <v>0</v>
      </c>
      <c r="N39" s="19">
        <f t="shared" si="12"/>
        <v>0</v>
      </c>
      <c r="O39" s="51"/>
    </row>
    <row r="40" spans="1:15" ht="15" hidden="1" customHeight="1" x14ac:dyDescent="0.25">
      <c r="A40" s="39"/>
      <c r="B40" s="33" t="s">
        <v>43</v>
      </c>
      <c r="C40" s="52" t="s">
        <v>27</v>
      </c>
      <c r="D40" s="53" t="s">
        <v>27</v>
      </c>
      <c r="E40" s="38" t="s">
        <v>28</v>
      </c>
      <c r="F40" s="38" t="s">
        <v>29</v>
      </c>
      <c r="G40" s="54" t="s">
        <v>30</v>
      </c>
      <c r="H40" s="55"/>
      <c r="I40" s="55"/>
      <c r="J40" s="56"/>
      <c r="K40" s="38">
        <v>2027</v>
      </c>
      <c r="L40" s="38">
        <v>2028</v>
      </c>
      <c r="M40" s="38">
        <v>2029</v>
      </c>
      <c r="N40" s="38">
        <v>2030</v>
      </c>
      <c r="O40" s="38" t="s">
        <v>27</v>
      </c>
    </row>
    <row r="41" spans="1:15" ht="26.25" hidden="1" customHeight="1" x14ac:dyDescent="0.25">
      <c r="A41" s="39"/>
      <c r="B41" s="40"/>
      <c r="C41" s="57"/>
      <c r="D41" s="58"/>
      <c r="E41" s="51"/>
      <c r="F41" s="51"/>
      <c r="G41" s="24" t="s">
        <v>31</v>
      </c>
      <c r="H41" s="24" t="s">
        <v>32</v>
      </c>
      <c r="I41" s="24" t="s">
        <v>33</v>
      </c>
      <c r="J41" s="24" t="s">
        <v>34</v>
      </c>
      <c r="K41" s="51"/>
      <c r="L41" s="51"/>
      <c r="M41" s="51"/>
      <c r="N41" s="51"/>
      <c r="O41" s="45"/>
    </row>
    <row r="42" spans="1:15" hidden="1" x14ac:dyDescent="0.25">
      <c r="A42" s="59"/>
      <c r="B42" s="49"/>
      <c r="C42" s="60"/>
      <c r="D42" s="61"/>
      <c r="E42" s="24">
        <v>1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1</v>
      </c>
      <c r="L42" s="24">
        <v>0</v>
      </c>
      <c r="M42" s="24">
        <v>0</v>
      </c>
      <c r="N42" s="24">
        <v>0</v>
      </c>
      <c r="O42" s="51"/>
    </row>
    <row r="43" spans="1:15" ht="15" hidden="1" customHeight="1" x14ac:dyDescent="0.25">
      <c r="A43" s="32"/>
      <c r="B43" s="33" t="s">
        <v>44</v>
      </c>
      <c r="C43" s="34" t="s">
        <v>16</v>
      </c>
      <c r="D43" s="12" t="s">
        <v>17</v>
      </c>
      <c r="E43" s="13">
        <f>SUM(F43:N43)</f>
        <v>0</v>
      </c>
      <c r="F43" s="62">
        <f>SUM(F44:J47)</f>
        <v>0</v>
      </c>
      <c r="G43" s="63"/>
      <c r="H43" s="63"/>
      <c r="I43" s="63"/>
      <c r="J43" s="64"/>
      <c r="K43" s="65">
        <f>SUM(K44:K47)</f>
        <v>0</v>
      </c>
      <c r="L43" s="15">
        <f t="shared" ref="L43:N43" si="13">SUM(L44:L47)</f>
        <v>0</v>
      </c>
      <c r="M43" s="15">
        <f t="shared" si="13"/>
        <v>0</v>
      </c>
      <c r="N43" s="15">
        <f t="shared" si="13"/>
        <v>0</v>
      </c>
      <c r="O43" s="38" t="s">
        <v>42</v>
      </c>
    </row>
    <row r="44" spans="1:15" ht="22.5" hidden="1" x14ac:dyDescent="0.25">
      <c r="A44" s="39"/>
      <c r="B44" s="40"/>
      <c r="C44" s="41"/>
      <c r="D44" s="17" t="s">
        <v>19</v>
      </c>
      <c r="E44" s="13">
        <f t="shared" ref="E44:E52" si="14">SUM(F44:N44)</f>
        <v>0</v>
      </c>
      <c r="F44" s="66">
        <v>0</v>
      </c>
      <c r="G44" s="67"/>
      <c r="H44" s="67"/>
      <c r="I44" s="67"/>
      <c r="J44" s="68"/>
      <c r="K44" s="69">
        <v>0</v>
      </c>
      <c r="L44" s="19">
        <v>0</v>
      </c>
      <c r="M44" s="19">
        <v>0</v>
      </c>
      <c r="N44" s="19">
        <v>0</v>
      </c>
      <c r="O44" s="45"/>
    </row>
    <row r="45" spans="1:15" ht="22.5" hidden="1" x14ac:dyDescent="0.25">
      <c r="A45" s="39"/>
      <c r="B45" s="40"/>
      <c r="C45" s="41"/>
      <c r="D45" s="17" t="s">
        <v>20</v>
      </c>
      <c r="E45" s="13">
        <f t="shared" si="14"/>
        <v>0</v>
      </c>
      <c r="F45" s="66">
        <v>0</v>
      </c>
      <c r="G45" s="67"/>
      <c r="H45" s="67"/>
      <c r="I45" s="67"/>
      <c r="J45" s="68"/>
      <c r="K45" s="69">
        <v>0</v>
      </c>
      <c r="L45" s="19">
        <v>0</v>
      </c>
      <c r="M45" s="19">
        <v>0</v>
      </c>
      <c r="N45" s="19">
        <v>0</v>
      </c>
      <c r="O45" s="45"/>
    </row>
    <row r="46" spans="1:15" ht="22.5" hidden="1" x14ac:dyDescent="0.25">
      <c r="A46" s="39"/>
      <c r="B46" s="40"/>
      <c r="C46" s="41"/>
      <c r="D46" s="17" t="s">
        <v>21</v>
      </c>
      <c r="E46" s="13">
        <f t="shared" si="14"/>
        <v>0</v>
      </c>
      <c r="F46" s="66">
        <v>0</v>
      </c>
      <c r="G46" s="67"/>
      <c r="H46" s="67"/>
      <c r="I46" s="67"/>
      <c r="J46" s="68"/>
      <c r="K46" s="69">
        <v>0</v>
      </c>
      <c r="L46" s="19">
        <v>0</v>
      </c>
      <c r="M46" s="19">
        <v>0</v>
      </c>
      <c r="N46" s="19">
        <v>0</v>
      </c>
      <c r="O46" s="45"/>
    </row>
    <row r="47" spans="1:15" ht="22.5" hidden="1" x14ac:dyDescent="0.25">
      <c r="A47" s="59"/>
      <c r="B47" s="49"/>
      <c r="C47" s="50"/>
      <c r="D47" s="17" t="s">
        <v>22</v>
      </c>
      <c r="E47" s="13">
        <f t="shared" si="14"/>
        <v>0</v>
      </c>
      <c r="F47" s="66">
        <v>0</v>
      </c>
      <c r="G47" s="67"/>
      <c r="H47" s="67"/>
      <c r="I47" s="67"/>
      <c r="J47" s="68"/>
      <c r="K47" s="69">
        <v>0</v>
      </c>
      <c r="L47" s="19">
        <v>0</v>
      </c>
      <c r="M47" s="19">
        <v>0</v>
      </c>
      <c r="N47" s="19">
        <v>0</v>
      </c>
      <c r="O47" s="51"/>
    </row>
    <row r="48" spans="1:15" ht="15" customHeight="1" x14ac:dyDescent="0.25">
      <c r="A48" s="70" t="s">
        <v>45</v>
      </c>
      <c r="B48" s="33" t="s">
        <v>46</v>
      </c>
      <c r="C48" s="11" t="s">
        <v>16</v>
      </c>
      <c r="D48" s="12" t="s">
        <v>17</v>
      </c>
      <c r="E48" s="13">
        <f>SUM(F48:N48)</f>
        <v>72566.993879999995</v>
      </c>
      <c r="F48" s="71">
        <f>F51</f>
        <v>72566.993879999995</v>
      </c>
      <c r="G48" s="72"/>
      <c r="H48" s="72"/>
      <c r="I48" s="72"/>
      <c r="J48" s="73"/>
      <c r="K48" s="13">
        <f>K51</f>
        <v>0</v>
      </c>
      <c r="L48" s="13">
        <v>0</v>
      </c>
      <c r="M48" s="13">
        <v>0</v>
      </c>
      <c r="N48" s="13">
        <v>0</v>
      </c>
      <c r="O48" s="22" t="s">
        <v>40</v>
      </c>
    </row>
    <row r="49" spans="1:16" ht="22.5" x14ac:dyDescent="0.25">
      <c r="A49" s="74"/>
      <c r="B49" s="75"/>
      <c r="C49" s="16"/>
      <c r="D49" s="17" t="s">
        <v>19</v>
      </c>
      <c r="E49" s="13">
        <f t="shared" si="14"/>
        <v>0</v>
      </c>
      <c r="F49" s="76">
        <v>0</v>
      </c>
      <c r="G49" s="77"/>
      <c r="H49" s="77"/>
      <c r="I49" s="77"/>
      <c r="J49" s="78"/>
      <c r="K49" s="19">
        <v>0</v>
      </c>
      <c r="L49" s="19">
        <v>0</v>
      </c>
      <c r="M49" s="19">
        <v>0</v>
      </c>
      <c r="N49" s="19">
        <v>0</v>
      </c>
      <c r="O49" s="22"/>
    </row>
    <row r="50" spans="1:16" ht="22.5" x14ac:dyDescent="0.25">
      <c r="A50" s="74"/>
      <c r="B50" s="75"/>
      <c r="C50" s="16"/>
      <c r="D50" s="17" t="s">
        <v>20</v>
      </c>
      <c r="E50" s="13">
        <f t="shared" si="14"/>
        <v>0</v>
      </c>
      <c r="F50" s="46">
        <v>0</v>
      </c>
      <c r="G50" s="79"/>
      <c r="H50" s="79"/>
      <c r="I50" s="79"/>
      <c r="J50" s="80"/>
      <c r="K50" s="19">
        <v>0</v>
      </c>
      <c r="L50" s="19">
        <v>0</v>
      </c>
      <c r="M50" s="19">
        <v>0</v>
      </c>
      <c r="N50" s="19">
        <v>0</v>
      </c>
      <c r="O50" s="22"/>
    </row>
    <row r="51" spans="1:16" ht="22.5" x14ac:dyDescent="0.25">
      <c r="A51" s="74"/>
      <c r="B51" s="75"/>
      <c r="C51" s="16"/>
      <c r="D51" s="17" t="s">
        <v>21</v>
      </c>
      <c r="E51" s="13">
        <f t="shared" si="14"/>
        <v>72566.993879999995</v>
      </c>
      <c r="F51" s="81">
        <f>F59</f>
        <v>72566.993879999995</v>
      </c>
      <c r="G51" s="82"/>
      <c r="H51" s="82"/>
      <c r="I51" s="82"/>
      <c r="J51" s="83"/>
      <c r="K51" s="19">
        <v>0</v>
      </c>
      <c r="L51" s="19">
        <v>0</v>
      </c>
      <c r="M51" s="19">
        <v>0</v>
      </c>
      <c r="N51" s="19">
        <v>0</v>
      </c>
      <c r="O51" s="22"/>
    </row>
    <row r="52" spans="1:16" ht="22.5" x14ac:dyDescent="0.25">
      <c r="A52" s="84"/>
      <c r="B52" s="85"/>
      <c r="C52" s="16"/>
      <c r="D52" s="17" t="s">
        <v>22</v>
      </c>
      <c r="E52" s="13">
        <f t="shared" si="14"/>
        <v>0</v>
      </c>
      <c r="F52" s="46">
        <v>0</v>
      </c>
      <c r="G52" s="79"/>
      <c r="H52" s="79"/>
      <c r="I52" s="79"/>
      <c r="J52" s="80"/>
      <c r="K52" s="19">
        <v>0</v>
      </c>
      <c r="L52" s="19">
        <v>0</v>
      </c>
      <c r="M52" s="19">
        <v>0</v>
      </c>
      <c r="N52" s="19">
        <v>0</v>
      </c>
      <c r="O52" s="22"/>
    </row>
    <row r="53" spans="1:16" ht="15" customHeight="1" x14ac:dyDescent="0.25">
      <c r="A53" s="32"/>
      <c r="B53" s="21" t="s">
        <v>47</v>
      </c>
      <c r="C53" s="23" t="s">
        <v>27</v>
      </c>
      <c r="D53" s="23" t="s">
        <v>27</v>
      </c>
      <c r="E53" s="86" t="s">
        <v>28</v>
      </c>
      <c r="F53" s="22" t="s">
        <v>29</v>
      </c>
      <c r="G53" s="22" t="s">
        <v>30</v>
      </c>
      <c r="H53" s="22"/>
      <c r="I53" s="22"/>
      <c r="J53" s="22"/>
      <c r="K53" s="22">
        <v>2027</v>
      </c>
      <c r="L53" s="22">
        <v>2028</v>
      </c>
      <c r="M53" s="22">
        <v>2029</v>
      </c>
      <c r="N53" s="22">
        <v>2030</v>
      </c>
      <c r="O53" s="23" t="s">
        <v>27</v>
      </c>
    </row>
    <row r="54" spans="1:16" ht="33.75" x14ac:dyDescent="0.25">
      <c r="A54" s="87"/>
      <c r="B54" s="21"/>
      <c r="C54" s="23"/>
      <c r="D54" s="23"/>
      <c r="E54" s="88"/>
      <c r="F54" s="22"/>
      <c r="G54" s="24" t="s">
        <v>31</v>
      </c>
      <c r="H54" s="24" t="s">
        <v>32</v>
      </c>
      <c r="I54" s="24" t="s">
        <v>33</v>
      </c>
      <c r="J54" s="24" t="s">
        <v>34</v>
      </c>
      <c r="K54" s="22"/>
      <c r="L54" s="22"/>
      <c r="M54" s="22"/>
      <c r="N54" s="22"/>
      <c r="O54" s="23"/>
    </row>
    <row r="55" spans="1:16" x14ac:dyDescent="0.25">
      <c r="A55" s="89"/>
      <c r="B55" s="21"/>
      <c r="C55" s="23"/>
      <c r="D55" s="23"/>
      <c r="E55" s="90">
        <v>1</v>
      </c>
      <c r="F55" s="24">
        <v>1</v>
      </c>
      <c r="G55" s="24">
        <v>0</v>
      </c>
      <c r="H55" s="24">
        <v>0</v>
      </c>
      <c r="I55" s="24">
        <v>0</v>
      </c>
      <c r="J55" s="24">
        <v>1</v>
      </c>
      <c r="K55" s="90">
        <v>0</v>
      </c>
      <c r="L55" s="90">
        <v>0</v>
      </c>
      <c r="M55" s="90">
        <v>0</v>
      </c>
      <c r="N55" s="90">
        <v>0</v>
      </c>
      <c r="O55" s="23"/>
    </row>
    <row r="56" spans="1:16" x14ac:dyDescent="0.25">
      <c r="A56" s="91" t="s">
        <v>48</v>
      </c>
      <c r="B56" s="33" t="s">
        <v>49</v>
      </c>
      <c r="C56" s="11" t="s">
        <v>16</v>
      </c>
      <c r="D56" s="12" t="s">
        <v>17</v>
      </c>
      <c r="E56" s="13">
        <f>SUM(F56:N56)</f>
        <v>72566.993879999995</v>
      </c>
      <c r="F56" s="35">
        <f>SUM(F57:J60)</f>
        <v>72566.993879999995</v>
      </c>
      <c r="G56" s="92"/>
      <c r="H56" s="92"/>
      <c r="I56" s="92"/>
      <c r="J56" s="93"/>
      <c r="K56" s="13">
        <f>K59</f>
        <v>0</v>
      </c>
      <c r="L56" s="13">
        <f>L59</f>
        <v>0</v>
      </c>
      <c r="M56" s="13">
        <f>M59</f>
        <v>0</v>
      </c>
      <c r="N56" s="13">
        <f>N59</f>
        <v>0</v>
      </c>
      <c r="O56" s="38" t="s">
        <v>40</v>
      </c>
    </row>
    <row r="57" spans="1:16" ht="22.5" x14ac:dyDescent="0.25">
      <c r="A57" s="94"/>
      <c r="B57" s="95"/>
      <c r="C57" s="16"/>
      <c r="D57" s="17" t="s">
        <v>19</v>
      </c>
      <c r="E57" s="13">
        <f t="shared" ref="E57:E60" si="15">SUM(F57:N57)</f>
        <v>0</v>
      </c>
      <c r="F57" s="96">
        <v>0</v>
      </c>
      <c r="G57" s="97"/>
      <c r="H57" s="97"/>
      <c r="I57" s="97"/>
      <c r="J57" s="98"/>
      <c r="K57" s="19">
        <v>0</v>
      </c>
      <c r="L57" s="19">
        <v>0</v>
      </c>
      <c r="M57" s="19">
        <v>0</v>
      </c>
      <c r="N57" s="19">
        <v>0</v>
      </c>
      <c r="O57" s="99"/>
    </row>
    <row r="58" spans="1:16" ht="22.5" x14ac:dyDescent="0.25">
      <c r="A58" s="94"/>
      <c r="B58" s="95"/>
      <c r="C58" s="16"/>
      <c r="D58" s="17" t="s">
        <v>20</v>
      </c>
      <c r="E58" s="13">
        <f t="shared" si="15"/>
        <v>0</v>
      </c>
      <c r="F58" s="96">
        <v>0</v>
      </c>
      <c r="G58" s="97"/>
      <c r="H58" s="97"/>
      <c r="I58" s="97"/>
      <c r="J58" s="98"/>
      <c r="K58" s="19">
        <v>0</v>
      </c>
      <c r="L58" s="19">
        <v>0</v>
      </c>
      <c r="M58" s="19">
        <v>0</v>
      </c>
      <c r="N58" s="19">
        <v>0</v>
      </c>
      <c r="O58" s="99"/>
    </row>
    <row r="59" spans="1:16" ht="22.5" x14ac:dyDescent="0.25">
      <c r="A59" s="94"/>
      <c r="B59" s="95"/>
      <c r="C59" s="16"/>
      <c r="D59" s="17" t="s">
        <v>21</v>
      </c>
      <c r="E59" s="13">
        <f t="shared" si="15"/>
        <v>72566.993879999995</v>
      </c>
      <c r="F59" s="96">
        <f>77074.43388-4507.44</f>
        <v>72566.993879999995</v>
      </c>
      <c r="G59" s="97"/>
      <c r="H59" s="97"/>
      <c r="I59" s="97"/>
      <c r="J59" s="98"/>
      <c r="K59" s="19">
        <v>0</v>
      </c>
      <c r="L59" s="19">
        <v>0</v>
      </c>
      <c r="M59" s="19">
        <v>0</v>
      </c>
      <c r="N59" s="19">
        <v>0</v>
      </c>
      <c r="O59" s="99"/>
    </row>
    <row r="60" spans="1:16" ht="22.5" x14ac:dyDescent="0.25">
      <c r="A60" s="100"/>
      <c r="B60" s="101"/>
      <c r="C60" s="16"/>
      <c r="D60" s="17" t="s">
        <v>22</v>
      </c>
      <c r="E60" s="13">
        <f t="shared" si="15"/>
        <v>0</v>
      </c>
      <c r="F60" s="96">
        <v>0</v>
      </c>
      <c r="G60" s="97"/>
      <c r="H60" s="97"/>
      <c r="I60" s="97"/>
      <c r="J60" s="98"/>
      <c r="K60" s="19">
        <v>0</v>
      </c>
      <c r="L60" s="19">
        <v>0</v>
      </c>
      <c r="M60" s="19">
        <v>0</v>
      </c>
      <c r="N60" s="19">
        <v>0</v>
      </c>
      <c r="O60" s="102"/>
    </row>
    <row r="61" spans="1:16" ht="14.25" customHeight="1" x14ac:dyDescent="0.25">
      <c r="A61" s="9">
        <v>2</v>
      </c>
      <c r="B61" s="103" t="s">
        <v>50</v>
      </c>
      <c r="C61" s="11" t="s">
        <v>16</v>
      </c>
      <c r="D61" s="12" t="s">
        <v>17</v>
      </c>
      <c r="E61" s="13">
        <f>SUM(F61:N61)</f>
        <v>279632.40000000002</v>
      </c>
      <c r="F61" s="14">
        <f>SUM(F62:J65)</f>
        <v>96514.9</v>
      </c>
      <c r="G61" s="14"/>
      <c r="H61" s="14"/>
      <c r="I61" s="14"/>
      <c r="J61" s="14"/>
      <c r="K61" s="15">
        <f t="shared" ref="K61:N65" si="16">K66+K79+K97+K110</f>
        <v>39800</v>
      </c>
      <c r="L61" s="15">
        <f t="shared" si="16"/>
        <v>85566</v>
      </c>
      <c r="M61" s="15">
        <f t="shared" si="16"/>
        <v>57751.5</v>
      </c>
      <c r="N61" s="15">
        <f t="shared" si="16"/>
        <v>0</v>
      </c>
      <c r="O61" s="22" t="s">
        <v>51</v>
      </c>
      <c r="P61" s="104"/>
    </row>
    <row r="62" spans="1:16" ht="22.5" customHeight="1" x14ac:dyDescent="0.25">
      <c r="A62" s="9"/>
      <c r="B62" s="103"/>
      <c r="C62" s="16"/>
      <c r="D62" s="17" t="s">
        <v>19</v>
      </c>
      <c r="E62" s="13">
        <f t="shared" ref="E62:E65" si="17">SUM(F62:N62)</f>
        <v>210589.52000000002</v>
      </c>
      <c r="F62" s="18">
        <f>F80+F67+F98+F111</f>
        <v>72971.33</v>
      </c>
      <c r="G62" s="18"/>
      <c r="H62" s="18"/>
      <c r="I62" s="18"/>
      <c r="J62" s="18"/>
      <c r="K62" s="19">
        <f t="shared" si="16"/>
        <v>29556.799999999999</v>
      </c>
      <c r="L62" s="105">
        <f t="shared" si="16"/>
        <v>64516.759999999995</v>
      </c>
      <c r="M62" s="105">
        <f t="shared" si="16"/>
        <v>43544.63</v>
      </c>
      <c r="N62" s="105">
        <f t="shared" si="16"/>
        <v>0</v>
      </c>
      <c r="O62" s="22"/>
      <c r="P62" s="106"/>
    </row>
    <row r="63" spans="1:16" ht="22.5" customHeight="1" x14ac:dyDescent="0.25">
      <c r="A63" s="9"/>
      <c r="B63" s="103"/>
      <c r="C63" s="16"/>
      <c r="D63" s="17" t="s">
        <v>52</v>
      </c>
      <c r="E63" s="13">
        <f t="shared" si="17"/>
        <v>0</v>
      </c>
      <c r="F63" s="18">
        <f>F81+F68+F99+F112</f>
        <v>0</v>
      </c>
      <c r="G63" s="18"/>
      <c r="H63" s="18"/>
      <c r="I63" s="18"/>
      <c r="J63" s="18"/>
      <c r="K63" s="19">
        <f t="shared" si="16"/>
        <v>0</v>
      </c>
      <c r="L63" s="105">
        <f t="shared" si="16"/>
        <v>0</v>
      </c>
      <c r="M63" s="105">
        <f t="shared" si="16"/>
        <v>0</v>
      </c>
      <c r="N63" s="105">
        <f t="shared" si="16"/>
        <v>0</v>
      </c>
      <c r="O63" s="22"/>
      <c r="P63" s="107"/>
    </row>
    <row r="64" spans="1:16" ht="24" customHeight="1" x14ac:dyDescent="0.25">
      <c r="A64" s="9"/>
      <c r="B64" s="103"/>
      <c r="C64" s="16"/>
      <c r="D64" s="17" t="s">
        <v>53</v>
      </c>
      <c r="E64" s="13">
        <f t="shared" si="17"/>
        <v>69042.880000000005</v>
      </c>
      <c r="F64" s="18">
        <f>F82+F69+F100+F113</f>
        <v>23543.57</v>
      </c>
      <c r="G64" s="18"/>
      <c r="H64" s="18"/>
      <c r="I64" s="18"/>
      <c r="J64" s="18"/>
      <c r="K64" s="19">
        <f t="shared" si="16"/>
        <v>10243.200000000001</v>
      </c>
      <c r="L64" s="105">
        <f t="shared" si="16"/>
        <v>21049.24</v>
      </c>
      <c r="M64" s="105">
        <f t="shared" si="16"/>
        <v>14206.87</v>
      </c>
      <c r="N64" s="105">
        <f t="shared" si="16"/>
        <v>0</v>
      </c>
      <c r="O64" s="22"/>
      <c r="P64" s="107"/>
    </row>
    <row r="65" spans="1:16" ht="22.5" x14ac:dyDescent="0.25">
      <c r="A65" s="9"/>
      <c r="B65" s="103"/>
      <c r="C65" s="16"/>
      <c r="D65" s="17" t="s">
        <v>22</v>
      </c>
      <c r="E65" s="13">
        <f t="shared" si="17"/>
        <v>0</v>
      </c>
      <c r="F65" s="18">
        <f>F83+F70+F101+F114</f>
        <v>0</v>
      </c>
      <c r="G65" s="18"/>
      <c r="H65" s="18"/>
      <c r="I65" s="18"/>
      <c r="J65" s="18"/>
      <c r="K65" s="19">
        <f t="shared" si="16"/>
        <v>0</v>
      </c>
      <c r="L65" s="105">
        <f t="shared" si="16"/>
        <v>0</v>
      </c>
      <c r="M65" s="105">
        <f t="shared" si="16"/>
        <v>0</v>
      </c>
      <c r="N65" s="105">
        <f t="shared" si="16"/>
        <v>0</v>
      </c>
      <c r="O65" s="22"/>
      <c r="P65" s="107"/>
    </row>
    <row r="66" spans="1:16" ht="16.5" customHeight="1" x14ac:dyDescent="0.25">
      <c r="A66" s="32" t="s">
        <v>54</v>
      </c>
      <c r="B66" s="10" t="s">
        <v>55</v>
      </c>
      <c r="C66" s="11" t="s">
        <v>16</v>
      </c>
      <c r="D66" s="12" t="s">
        <v>17</v>
      </c>
      <c r="E66" s="13">
        <f>SUM(F66:N66)</f>
        <v>115503</v>
      </c>
      <c r="F66" s="14">
        <f>SUM(F67:J70)</f>
        <v>0</v>
      </c>
      <c r="G66" s="14"/>
      <c r="H66" s="14"/>
      <c r="I66" s="14"/>
      <c r="J66" s="14"/>
      <c r="K66" s="15">
        <f>SUM(K67:K70)</f>
        <v>0</v>
      </c>
      <c r="L66" s="15">
        <f>SUM(L67:L70)</f>
        <v>57751.5</v>
      </c>
      <c r="M66" s="15">
        <f>SUM(M67:M70)</f>
        <v>57751.5</v>
      </c>
      <c r="N66" s="15">
        <f>SUM(N67:N70)</f>
        <v>0</v>
      </c>
      <c r="O66" s="22" t="s">
        <v>51</v>
      </c>
      <c r="P66" s="107"/>
    </row>
    <row r="67" spans="1:16" ht="23.25" customHeight="1" x14ac:dyDescent="0.25">
      <c r="A67" s="87"/>
      <c r="B67" s="10"/>
      <c r="C67" s="11"/>
      <c r="D67" s="17" t="s">
        <v>19</v>
      </c>
      <c r="E67" s="13">
        <f t="shared" ref="E67:E70" si="18">SUM(F67:N67)</f>
        <v>87089.26</v>
      </c>
      <c r="F67" s="18">
        <f>F75</f>
        <v>0</v>
      </c>
      <c r="G67" s="18"/>
      <c r="H67" s="18"/>
      <c r="I67" s="18"/>
      <c r="J67" s="18"/>
      <c r="K67" s="19">
        <f t="shared" ref="K67:N70" si="19">K75</f>
        <v>0</v>
      </c>
      <c r="L67" s="105">
        <f t="shared" si="19"/>
        <v>43544.63</v>
      </c>
      <c r="M67" s="105">
        <v>43544.63</v>
      </c>
      <c r="N67" s="105">
        <f t="shared" si="19"/>
        <v>0</v>
      </c>
      <c r="O67" s="22"/>
      <c r="P67" s="107"/>
    </row>
    <row r="68" spans="1:16" ht="24.75" customHeight="1" x14ac:dyDescent="0.25">
      <c r="A68" s="87"/>
      <c r="B68" s="10"/>
      <c r="C68" s="16"/>
      <c r="D68" s="17" t="s">
        <v>52</v>
      </c>
      <c r="E68" s="13">
        <f t="shared" si="18"/>
        <v>0</v>
      </c>
      <c r="F68" s="18">
        <f>F76</f>
        <v>0</v>
      </c>
      <c r="G68" s="18"/>
      <c r="H68" s="18"/>
      <c r="I68" s="18"/>
      <c r="J68" s="18"/>
      <c r="K68" s="19">
        <f t="shared" si="19"/>
        <v>0</v>
      </c>
      <c r="L68" s="105">
        <f t="shared" si="19"/>
        <v>0</v>
      </c>
      <c r="M68" s="105">
        <f t="shared" si="19"/>
        <v>0</v>
      </c>
      <c r="N68" s="105">
        <f t="shared" si="19"/>
        <v>0</v>
      </c>
      <c r="O68" s="22"/>
      <c r="P68" s="107"/>
    </row>
    <row r="69" spans="1:16" ht="22.5" x14ac:dyDescent="0.25">
      <c r="A69" s="87"/>
      <c r="B69" s="10"/>
      <c r="C69" s="16"/>
      <c r="D69" s="17" t="s">
        <v>53</v>
      </c>
      <c r="E69" s="13">
        <f t="shared" si="18"/>
        <v>28413.74</v>
      </c>
      <c r="F69" s="18">
        <f>F77</f>
        <v>0</v>
      </c>
      <c r="G69" s="18"/>
      <c r="H69" s="18"/>
      <c r="I69" s="18"/>
      <c r="J69" s="18"/>
      <c r="K69" s="19">
        <f t="shared" si="19"/>
        <v>0</v>
      </c>
      <c r="L69" s="105">
        <f t="shared" si="19"/>
        <v>14206.87</v>
      </c>
      <c r="M69" s="105">
        <v>14206.87</v>
      </c>
      <c r="N69" s="105">
        <f t="shared" si="19"/>
        <v>0</v>
      </c>
      <c r="O69" s="22"/>
      <c r="P69" s="107"/>
    </row>
    <row r="70" spans="1:16" ht="22.5" x14ac:dyDescent="0.25">
      <c r="A70" s="87"/>
      <c r="B70" s="10"/>
      <c r="C70" s="16"/>
      <c r="D70" s="17" t="s">
        <v>22</v>
      </c>
      <c r="E70" s="13">
        <f t="shared" si="18"/>
        <v>0</v>
      </c>
      <c r="F70" s="18">
        <f>F78</f>
        <v>0</v>
      </c>
      <c r="G70" s="18"/>
      <c r="H70" s="18"/>
      <c r="I70" s="18"/>
      <c r="J70" s="18"/>
      <c r="K70" s="19">
        <f t="shared" si="19"/>
        <v>0</v>
      </c>
      <c r="L70" s="105">
        <f t="shared" si="19"/>
        <v>0</v>
      </c>
      <c r="M70" s="105">
        <f t="shared" si="19"/>
        <v>0</v>
      </c>
      <c r="N70" s="105">
        <f t="shared" si="19"/>
        <v>0</v>
      </c>
      <c r="O70" s="22"/>
      <c r="P70" s="107"/>
    </row>
    <row r="71" spans="1:16" ht="15" customHeight="1" x14ac:dyDescent="0.25">
      <c r="A71" s="87"/>
      <c r="B71" s="10" t="s">
        <v>56</v>
      </c>
      <c r="C71" s="23" t="s">
        <v>27</v>
      </c>
      <c r="D71" s="6" t="s">
        <v>27</v>
      </c>
      <c r="E71" s="108" t="s">
        <v>28</v>
      </c>
      <c r="F71" s="22" t="s">
        <v>29</v>
      </c>
      <c r="G71" s="22" t="s">
        <v>30</v>
      </c>
      <c r="H71" s="22"/>
      <c r="I71" s="22"/>
      <c r="J71" s="22"/>
      <c r="K71" s="38">
        <v>2027</v>
      </c>
      <c r="L71" s="38">
        <v>2028</v>
      </c>
      <c r="M71" s="38">
        <v>2029</v>
      </c>
      <c r="N71" s="38">
        <v>2030</v>
      </c>
      <c r="O71" s="38" t="s">
        <v>27</v>
      </c>
      <c r="P71" s="107"/>
    </row>
    <row r="72" spans="1:16" ht="33.75" x14ac:dyDescent="0.25">
      <c r="A72" s="87"/>
      <c r="B72" s="10"/>
      <c r="C72" s="23"/>
      <c r="D72" s="6"/>
      <c r="E72" s="89"/>
      <c r="F72" s="22"/>
      <c r="G72" s="24" t="s">
        <v>31</v>
      </c>
      <c r="H72" s="24" t="s">
        <v>32</v>
      </c>
      <c r="I72" s="24" t="s">
        <v>33</v>
      </c>
      <c r="J72" s="24" t="s">
        <v>34</v>
      </c>
      <c r="K72" s="51"/>
      <c r="L72" s="51"/>
      <c r="M72" s="51"/>
      <c r="N72" s="51"/>
      <c r="O72" s="45"/>
      <c r="P72" s="107"/>
    </row>
    <row r="73" spans="1:16" x14ac:dyDescent="0.25">
      <c r="A73" s="89"/>
      <c r="B73" s="10"/>
      <c r="C73" s="23"/>
      <c r="D73" s="6"/>
      <c r="E73" s="90">
        <v>1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1</v>
      </c>
      <c r="N73" s="24">
        <v>0</v>
      </c>
      <c r="O73" s="51"/>
      <c r="P73" s="107"/>
    </row>
    <row r="74" spans="1:16" ht="15" customHeight="1" x14ac:dyDescent="0.25">
      <c r="A74" s="32" t="s">
        <v>57</v>
      </c>
      <c r="B74" s="109" t="s">
        <v>58</v>
      </c>
      <c r="C74" s="34" t="s">
        <v>16</v>
      </c>
      <c r="D74" s="17" t="s">
        <v>17</v>
      </c>
      <c r="E74" s="13">
        <f>SUM(F74:N74)</f>
        <v>115503</v>
      </c>
      <c r="F74" s="71">
        <f>SUM(F75:J78)</f>
        <v>0</v>
      </c>
      <c r="G74" s="110"/>
      <c r="H74" s="110"/>
      <c r="I74" s="110"/>
      <c r="J74" s="111"/>
      <c r="K74" s="13">
        <f>SUM(K75:K78)</f>
        <v>0</v>
      </c>
      <c r="L74" s="15">
        <f t="shared" ref="L74:N74" si="20">SUM(L75:L78)</f>
        <v>57751.5</v>
      </c>
      <c r="M74" s="15">
        <f t="shared" si="20"/>
        <v>57751.5</v>
      </c>
      <c r="N74" s="15">
        <f t="shared" si="20"/>
        <v>0</v>
      </c>
      <c r="O74" s="38" t="s">
        <v>40</v>
      </c>
      <c r="P74" s="107"/>
    </row>
    <row r="75" spans="1:16" ht="22.5" x14ac:dyDescent="0.25">
      <c r="A75" s="39"/>
      <c r="B75" s="112"/>
      <c r="C75" s="41"/>
      <c r="D75" s="17" t="s">
        <v>19</v>
      </c>
      <c r="E75" s="13">
        <f t="shared" ref="E75:E78" si="21">SUM(F75:N75)</f>
        <v>87089.26</v>
      </c>
      <c r="F75" s="46">
        <v>0</v>
      </c>
      <c r="G75" s="47"/>
      <c r="H75" s="47"/>
      <c r="I75" s="47"/>
      <c r="J75" s="48"/>
      <c r="K75" s="19">
        <v>0</v>
      </c>
      <c r="L75" s="105">
        <v>43544.63</v>
      </c>
      <c r="M75" s="105">
        <v>43544.63</v>
      </c>
      <c r="N75" s="105">
        <v>0</v>
      </c>
      <c r="O75" s="45"/>
      <c r="P75" s="107"/>
    </row>
    <row r="76" spans="1:16" ht="20.25" customHeight="1" x14ac:dyDescent="0.25">
      <c r="A76" s="39"/>
      <c r="B76" s="112"/>
      <c r="C76" s="41"/>
      <c r="D76" s="17" t="s">
        <v>52</v>
      </c>
      <c r="E76" s="13">
        <f t="shared" si="21"/>
        <v>0</v>
      </c>
      <c r="F76" s="46">
        <v>0</v>
      </c>
      <c r="G76" s="47"/>
      <c r="H76" s="47"/>
      <c r="I76" s="47"/>
      <c r="J76" s="48"/>
      <c r="K76" s="19">
        <v>0</v>
      </c>
      <c r="L76" s="105">
        <v>0</v>
      </c>
      <c r="M76" s="105">
        <v>0</v>
      </c>
      <c r="N76" s="105">
        <v>0</v>
      </c>
      <c r="O76" s="45"/>
      <c r="P76" s="107"/>
    </row>
    <row r="77" spans="1:16" ht="22.5" x14ac:dyDescent="0.25">
      <c r="A77" s="39"/>
      <c r="B77" s="112"/>
      <c r="C77" s="41"/>
      <c r="D77" s="17" t="s">
        <v>53</v>
      </c>
      <c r="E77" s="13">
        <f t="shared" si="21"/>
        <v>28413.74</v>
      </c>
      <c r="F77" s="46">
        <v>0</v>
      </c>
      <c r="G77" s="47"/>
      <c r="H77" s="47"/>
      <c r="I77" s="47"/>
      <c r="J77" s="48"/>
      <c r="K77" s="19">
        <v>0</v>
      </c>
      <c r="L77" s="105">
        <v>14206.87</v>
      </c>
      <c r="M77" s="105">
        <v>14206.87</v>
      </c>
      <c r="N77" s="105">
        <v>0</v>
      </c>
      <c r="O77" s="45"/>
      <c r="P77" s="107"/>
    </row>
    <row r="78" spans="1:16" ht="22.5" x14ac:dyDescent="0.25">
      <c r="A78" s="59"/>
      <c r="B78" s="113"/>
      <c r="C78" s="50"/>
      <c r="D78" s="17" t="s">
        <v>22</v>
      </c>
      <c r="E78" s="13">
        <f t="shared" si="21"/>
        <v>0</v>
      </c>
      <c r="F78" s="46">
        <v>0</v>
      </c>
      <c r="G78" s="47"/>
      <c r="H78" s="47"/>
      <c r="I78" s="47"/>
      <c r="J78" s="48"/>
      <c r="K78" s="19">
        <v>0</v>
      </c>
      <c r="L78" s="105">
        <v>0</v>
      </c>
      <c r="M78" s="105">
        <v>0</v>
      </c>
      <c r="N78" s="105">
        <v>0</v>
      </c>
      <c r="O78" s="51"/>
      <c r="P78" s="107"/>
    </row>
    <row r="79" spans="1:16" ht="15" customHeight="1" x14ac:dyDescent="0.25">
      <c r="A79" s="20" t="s">
        <v>59</v>
      </c>
      <c r="B79" s="10" t="s">
        <v>60</v>
      </c>
      <c r="C79" s="11" t="s">
        <v>16</v>
      </c>
      <c r="D79" s="12" t="s">
        <v>17</v>
      </c>
      <c r="E79" s="13">
        <f>SUM(F79:N79)</f>
        <v>67014.5</v>
      </c>
      <c r="F79" s="14">
        <f>SUM(F80:J83)</f>
        <v>0</v>
      </c>
      <c r="G79" s="14"/>
      <c r="H79" s="14"/>
      <c r="I79" s="14"/>
      <c r="J79" s="14"/>
      <c r="K79" s="15">
        <f>SUM(K80:K83)</f>
        <v>39200</v>
      </c>
      <c r="L79" s="15">
        <f t="shared" ref="L79:N79" si="22">SUM(L80:L83)</f>
        <v>27814.5</v>
      </c>
      <c r="M79" s="15">
        <f t="shared" si="22"/>
        <v>0</v>
      </c>
      <c r="N79" s="15">
        <f t="shared" si="22"/>
        <v>0</v>
      </c>
      <c r="O79" s="22" t="s">
        <v>40</v>
      </c>
    </row>
    <row r="80" spans="1:16" ht="22.5" x14ac:dyDescent="0.25">
      <c r="A80" s="20"/>
      <c r="B80" s="10"/>
      <c r="C80" s="16"/>
      <c r="D80" s="17" t="s">
        <v>19</v>
      </c>
      <c r="E80" s="13">
        <f t="shared" ref="E80:E83" si="23">SUM(F80:N80)</f>
        <v>50528.93</v>
      </c>
      <c r="F80" s="18">
        <f>F93+F88</f>
        <v>0</v>
      </c>
      <c r="G80" s="18"/>
      <c r="H80" s="18"/>
      <c r="I80" s="18"/>
      <c r="J80" s="18"/>
      <c r="K80" s="19">
        <f t="shared" ref="K80:N83" si="24">K93+K88</f>
        <v>29556.799999999999</v>
      </c>
      <c r="L80" s="19">
        <f t="shared" si="24"/>
        <v>20972.13</v>
      </c>
      <c r="M80" s="19">
        <f t="shared" si="24"/>
        <v>0</v>
      </c>
      <c r="N80" s="19">
        <f t="shared" si="24"/>
        <v>0</v>
      </c>
      <c r="O80" s="22"/>
    </row>
    <row r="81" spans="1:15" ht="22.5" x14ac:dyDescent="0.25">
      <c r="A81" s="20"/>
      <c r="B81" s="10"/>
      <c r="C81" s="16"/>
      <c r="D81" s="17" t="s">
        <v>52</v>
      </c>
      <c r="E81" s="13">
        <f t="shared" si="23"/>
        <v>0</v>
      </c>
      <c r="F81" s="18">
        <f>F94+F89</f>
        <v>0</v>
      </c>
      <c r="G81" s="18"/>
      <c r="H81" s="18"/>
      <c r="I81" s="18"/>
      <c r="J81" s="18"/>
      <c r="K81" s="19">
        <f t="shared" si="24"/>
        <v>0</v>
      </c>
      <c r="L81" s="19">
        <f t="shared" si="24"/>
        <v>0</v>
      </c>
      <c r="M81" s="19">
        <f t="shared" si="24"/>
        <v>0</v>
      </c>
      <c r="N81" s="19">
        <f t="shared" si="24"/>
        <v>0</v>
      </c>
      <c r="O81" s="22"/>
    </row>
    <row r="82" spans="1:15" ht="22.5" x14ac:dyDescent="0.25">
      <c r="A82" s="20"/>
      <c r="B82" s="10"/>
      <c r="C82" s="16"/>
      <c r="D82" s="17" t="s">
        <v>53</v>
      </c>
      <c r="E82" s="13">
        <f t="shared" si="23"/>
        <v>16485.57</v>
      </c>
      <c r="F82" s="18">
        <f>F95+F90</f>
        <v>0</v>
      </c>
      <c r="G82" s="18"/>
      <c r="H82" s="18"/>
      <c r="I82" s="18"/>
      <c r="J82" s="18"/>
      <c r="K82" s="19">
        <f t="shared" si="24"/>
        <v>9643.2000000000007</v>
      </c>
      <c r="L82" s="19">
        <f t="shared" si="24"/>
        <v>6842.3700000000008</v>
      </c>
      <c r="M82" s="19">
        <f t="shared" si="24"/>
        <v>0</v>
      </c>
      <c r="N82" s="19">
        <f t="shared" si="24"/>
        <v>0</v>
      </c>
      <c r="O82" s="22"/>
    </row>
    <row r="83" spans="1:15" ht="22.5" x14ac:dyDescent="0.25">
      <c r="A83" s="20"/>
      <c r="B83" s="10"/>
      <c r="C83" s="16"/>
      <c r="D83" s="17" t="s">
        <v>22</v>
      </c>
      <c r="E83" s="13">
        <f t="shared" si="23"/>
        <v>0</v>
      </c>
      <c r="F83" s="18">
        <f>F96+F91</f>
        <v>0</v>
      </c>
      <c r="G83" s="18"/>
      <c r="H83" s="18"/>
      <c r="I83" s="18"/>
      <c r="J83" s="18"/>
      <c r="K83" s="19">
        <f t="shared" si="24"/>
        <v>0</v>
      </c>
      <c r="L83" s="19">
        <f t="shared" si="24"/>
        <v>0</v>
      </c>
      <c r="M83" s="19">
        <f t="shared" si="24"/>
        <v>0</v>
      </c>
      <c r="N83" s="19">
        <f t="shared" si="24"/>
        <v>0</v>
      </c>
      <c r="O83" s="22"/>
    </row>
    <row r="84" spans="1:15" ht="12" customHeight="1" x14ac:dyDescent="0.25">
      <c r="A84" s="20"/>
      <c r="B84" s="10" t="s">
        <v>61</v>
      </c>
      <c r="C84" s="23" t="s">
        <v>27</v>
      </c>
      <c r="D84" s="6" t="s">
        <v>27</v>
      </c>
      <c r="E84" s="22" t="s">
        <v>28</v>
      </c>
      <c r="F84" s="22" t="s">
        <v>29</v>
      </c>
      <c r="G84" s="22" t="s">
        <v>30</v>
      </c>
      <c r="H84" s="22"/>
      <c r="I84" s="22"/>
      <c r="J84" s="22"/>
      <c r="K84" s="22">
        <v>2027</v>
      </c>
      <c r="L84" s="22">
        <v>2028</v>
      </c>
      <c r="M84" s="22">
        <v>2029</v>
      </c>
      <c r="N84" s="22">
        <v>2030</v>
      </c>
      <c r="O84" s="22" t="s">
        <v>27</v>
      </c>
    </row>
    <row r="85" spans="1:15" ht="18.75" customHeight="1" x14ac:dyDescent="0.25">
      <c r="A85" s="20"/>
      <c r="B85" s="10"/>
      <c r="C85" s="23"/>
      <c r="D85" s="6"/>
      <c r="E85" s="22"/>
      <c r="F85" s="22"/>
      <c r="G85" s="24" t="s">
        <v>31</v>
      </c>
      <c r="H85" s="24" t="s">
        <v>32</v>
      </c>
      <c r="I85" s="24" t="s">
        <v>33</v>
      </c>
      <c r="J85" s="24" t="s">
        <v>34</v>
      </c>
      <c r="K85" s="22"/>
      <c r="L85" s="22"/>
      <c r="M85" s="22"/>
      <c r="N85" s="22"/>
      <c r="O85" s="22"/>
    </row>
    <row r="86" spans="1:15" ht="12.75" customHeight="1" x14ac:dyDescent="0.25">
      <c r="A86" s="20"/>
      <c r="B86" s="10"/>
      <c r="C86" s="23"/>
      <c r="D86" s="6"/>
      <c r="E86" s="24">
        <v>2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2</v>
      </c>
      <c r="M86" s="24">
        <v>0</v>
      </c>
      <c r="N86" s="24">
        <v>0</v>
      </c>
      <c r="O86" s="22"/>
    </row>
    <row r="87" spans="1:15" x14ac:dyDescent="0.25">
      <c r="A87" s="20" t="s">
        <v>62</v>
      </c>
      <c r="B87" s="103" t="s">
        <v>63</v>
      </c>
      <c r="C87" s="11" t="s">
        <v>16</v>
      </c>
      <c r="D87" s="12" t="s">
        <v>17</v>
      </c>
      <c r="E87" s="13">
        <f>SUM(F87:N87)</f>
        <v>11014.5</v>
      </c>
      <c r="F87" s="14">
        <f>SUM(F88:J91)</f>
        <v>0</v>
      </c>
      <c r="G87" s="14"/>
      <c r="H87" s="14"/>
      <c r="I87" s="14"/>
      <c r="J87" s="14"/>
      <c r="K87" s="15">
        <f>SUM(K88:K91)</f>
        <v>0</v>
      </c>
      <c r="L87" s="15">
        <f t="shared" ref="L87:N87" si="25">SUM(L88:L91)</f>
        <v>11014.5</v>
      </c>
      <c r="M87" s="15">
        <f t="shared" si="25"/>
        <v>0</v>
      </c>
      <c r="N87" s="15">
        <f t="shared" si="25"/>
        <v>0</v>
      </c>
      <c r="O87" s="22" t="s">
        <v>64</v>
      </c>
    </row>
    <row r="88" spans="1:15" ht="22.5" x14ac:dyDescent="0.25">
      <c r="A88" s="20"/>
      <c r="B88" s="103"/>
      <c r="C88" s="16"/>
      <c r="D88" s="17" t="s">
        <v>19</v>
      </c>
      <c r="E88" s="13">
        <f t="shared" ref="E88:E91" si="26">SUM(F88:N88)</f>
        <v>8304.93</v>
      </c>
      <c r="F88" s="18">
        <v>0</v>
      </c>
      <c r="G88" s="18"/>
      <c r="H88" s="18"/>
      <c r="I88" s="18"/>
      <c r="J88" s="18"/>
      <c r="K88" s="19">
        <v>0</v>
      </c>
      <c r="L88" s="19">
        <v>8304.93</v>
      </c>
      <c r="M88" s="19">
        <v>0</v>
      </c>
      <c r="N88" s="19">
        <v>0</v>
      </c>
      <c r="O88" s="22"/>
    </row>
    <row r="89" spans="1:15" ht="22.5" x14ac:dyDescent="0.25">
      <c r="A89" s="20"/>
      <c r="B89" s="103"/>
      <c r="C89" s="16"/>
      <c r="D89" s="17" t="s">
        <v>52</v>
      </c>
      <c r="E89" s="13">
        <f t="shared" si="26"/>
        <v>0</v>
      </c>
      <c r="F89" s="18">
        <v>0</v>
      </c>
      <c r="G89" s="18"/>
      <c r="H89" s="18"/>
      <c r="I89" s="18"/>
      <c r="J89" s="18"/>
      <c r="K89" s="19">
        <v>0</v>
      </c>
      <c r="L89" s="19">
        <v>0</v>
      </c>
      <c r="M89" s="19">
        <v>0</v>
      </c>
      <c r="N89" s="19">
        <v>0</v>
      </c>
      <c r="O89" s="22"/>
    </row>
    <row r="90" spans="1:15" ht="22.5" x14ac:dyDescent="0.25">
      <c r="A90" s="20"/>
      <c r="B90" s="103"/>
      <c r="C90" s="16"/>
      <c r="D90" s="17" t="s">
        <v>53</v>
      </c>
      <c r="E90" s="13">
        <f t="shared" si="26"/>
        <v>2709.57</v>
      </c>
      <c r="F90" s="18">
        <v>0</v>
      </c>
      <c r="G90" s="18"/>
      <c r="H90" s="18"/>
      <c r="I90" s="18"/>
      <c r="J90" s="18"/>
      <c r="K90" s="19">
        <v>0</v>
      </c>
      <c r="L90" s="19">
        <v>2709.57</v>
      </c>
      <c r="M90" s="19">
        <v>0</v>
      </c>
      <c r="N90" s="19">
        <v>0</v>
      </c>
      <c r="O90" s="22"/>
    </row>
    <row r="91" spans="1:15" ht="22.5" x14ac:dyDescent="0.25">
      <c r="A91" s="20"/>
      <c r="B91" s="103"/>
      <c r="C91" s="16"/>
      <c r="D91" s="17" t="s">
        <v>22</v>
      </c>
      <c r="E91" s="13">
        <f t="shared" si="26"/>
        <v>0</v>
      </c>
      <c r="F91" s="18">
        <v>0</v>
      </c>
      <c r="G91" s="18"/>
      <c r="H91" s="18"/>
      <c r="I91" s="18"/>
      <c r="J91" s="18"/>
      <c r="K91" s="19">
        <v>0</v>
      </c>
      <c r="L91" s="19">
        <v>0</v>
      </c>
      <c r="M91" s="19">
        <v>0</v>
      </c>
      <c r="N91" s="19">
        <v>0</v>
      </c>
      <c r="O91" s="22"/>
    </row>
    <row r="92" spans="1:15" ht="15" customHeight="1" x14ac:dyDescent="0.25">
      <c r="A92" s="32" t="s">
        <v>65</v>
      </c>
      <c r="B92" s="103" t="s">
        <v>66</v>
      </c>
      <c r="C92" s="11" t="s">
        <v>16</v>
      </c>
      <c r="D92" s="17" t="s">
        <v>17</v>
      </c>
      <c r="E92" s="13">
        <f>F92+K92+L92+M92+N92</f>
        <v>56000</v>
      </c>
      <c r="F92" s="71">
        <f>SUM(F93:J96)</f>
        <v>0</v>
      </c>
      <c r="G92" s="72"/>
      <c r="H92" s="72"/>
      <c r="I92" s="72"/>
      <c r="J92" s="73"/>
      <c r="K92" s="13">
        <f>SUM(K93:K96)</f>
        <v>39200</v>
      </c>
      <c r="L92" s="13">
        <f t="shared" ref="L92:N92" si="27">SUM(L93:L96)</f>
        <v>16800</v>
      </c>
      <c r="M92" s="13">
        <f t="shared" si="27"/>
        <v>0</v>
      </c>
      <c r="N92" s="13">
        <f t="shared" si="27"/>
        <v>0</v>
      </c>
      <c r="O92" s="38" t="s">
        <v>51</v>
      </c>
    </row>
    <row r="93" spans="1:15" ht="22.5" x14ac:dyDescent="0.25">
      <c r="A93" s="87"/>
      <c r="B93" s="103"/>
      <c r="C93" s="16"/>
      <c r="D93" s="17" t="s">
        <v>19</v>
      </c>
      <c r="E93" s="13">
        <f>F93+K93+L93+M93+N93</f>
        <v>42224</v>
      </c>
      <c r="F93" s="18">
        <v>0</v>
      </c>
      <c r="G93" s="18"/>
      <c r="H93" s="18"/>
      <c r="I93" s="18"/>
      <c r="J93" s="18"/>
      <c r="K93" s="19">
        <v>29556.799999999999</v>
      </c>
      <c r="L93" s="19">
        <v>12667.2</v>
      </c>
      <c r="M93" s="19">
        <v>0</v>
      </c>
      <c r="N93" s="19">
        <v>0</v>
      </c>
      <c r="O93" s="114"/>
    </row>
    <row r="94" spans="1:15" ht="22.5" x14ac:dyDescent="0.25">
      <c r="A94" s="87"/>
      <c r="B94" s="103"/>
      <c r="C94" s="16"/>
      <c r="D94" s="17" t="s">
        <v>52</v>
      </c>
      <c r="E94" s="13">
        <f t="shared" ref="E94:E96" si="28">F94+K94+L94+M94+N94</f>
        <v>0</v>
      </c>
      <c r="F94" s="18">
        <v>0</v>
      </c>
      <c r="G94" s="18"/>
      <c r="H94" s="18"/>
      <c r="I94" s="18"/>
      <c r="J94" s="18"/>
      <c r="K94" s="19">
        <v>0</v>
      </c>
      <c r="L94" s="19">
        <v>0</v>
      </c>
      <c r="M94" s="19">
        <v>0</v>
      </c>
      <c r="N94" s="19">
        <v>0</v>
      </c>
      <c r="O94" s="114"/>
    </row>
    <row r="95" spans="1:15" ht="22.5" x14ac:dyDescent="0.25">
      <c r="A95" s="87"/>
      <c r="B95" s="103"/>
      <c r="C95" s="16"/>
      <c r="D95" s="17" t="s">
        <v>53</v>
      </c>
      <c r="E95" s="13">
        <f t="shared" si="28"/>
        <v>13776</v>
      </c>
      <c r="F95" s="18">
        <v>0</v>
      </c>
      <c r="G95" s="18"/>
      <c r="H95" s="18"/>
      <c r="I95" s="18"/>
      <c r="J95" s="18"/>
      <c r="K95" s="19">
        <v>9643.2000000000007</v>
      </c>
      <c r="L95" s="19">
        <v>4132.8</v>
      </c>
      <c r="M95" s="19">
        <v>0</v>
      </c>
      <c r="N95" s="19">
        <v>0</v>
      </c>
      <c r="O95" s="114"/>
    </row>
    <row r="96" spans="1:15" ht="22.5" x14ac:dyDescent="0.25">
      <c r="A96" s="89"/>
      <c r="B96" s="103"/>
      <c r="C96" s="16"/>
      <c r="D96" s="17" t="s">
        <v>22</v>
      </c>
      <c r="E96" s="13">
        <f t="shared" si="28"/>
        <v>0</v>
      </c>
      <c r="F96" s="18">
        <v>0</v>
      </c>
      <c r="G96" s="18"/>
      <c r="H96" s="18"/>
      <c r="I96" s="18"/>
      <c r="J96" s="18"/>
      <c r="K96" s="19">
        <v>0</v>
      </c>
      <c r="L96" s="19">
        <v>0</v>
      </c>
      <c r="M96" s="19">
        <v>0</v>
      </c>
      <c r="N96" s="19">
        <v>0</v>
      </c>
      <c r="O96" s="115"/>
    </row>
    <row r="97" spans="1:15" ht="12" customHeight="1" x14ac:dyDescent="0.25">
      <c r="A97" s="20" t="s">
        <v>67</v>
      </c>
      <c r="B97" s="103" t="s">
        <v>68</v>
      </c>
      <c r="C97" s="11" t="s">
        <v>16</v>
      </c>
      <c r="D97" s="12" t="s">
        <v>17</v>
      </c>
      <c r="E97" s="13">
        <f>SUM(F97:N97)</f>
        <v>1100</v>
      </c>
      <c r="F97" s="14">
        <f>SUM(F98:J101)</f>
        <v>500</v>
      </c>
      <c r="G97" s="14"/>
      <c r="H97" s="14"/>
      <c r="I97" s="14"/>
      <c r="J97" s="14"/>
      <c r="K97" s="15">
        <f>SUM(K98:K101)</f>
        <v>600</v>
      </c>
      <c r="L97" s="15">
        <f t="shared" ref="L97:N97" si="29">SUM(L98:L101)</f>
        <v>0</v>
      </c>
      <c r="M97" s="15">
        <f t="shared" si="29"/>
        <v>0</v>
      </c>
      <c r="N97" s="15">
        <f t="shared" si="29"/>
        <v>0</v>
      </c>
      <c r="O97" s="22" t="s">
        <v>69</v>
      </c>
    </row>
    <row r="98" spans="1:15" ht="20.25" customHeight="1" x14ac:dyDescent="0.25">
      <c r="A98" s="20"/>
      <c r="B98" s="103"/>
      <c r="C98" s="16"/>
      <c r="D98" s="17" t="s">
        <v>19</v>
      </c>
      <c r="E98" s="13">
        <f t="shared" ref="E98:E101" si="30">SUM(F98:N98)</f>
        <v>0</v>
      </c>
      <c r="F98" s="18">
        <f>F106</f>
        <v>0</v>
      </c>
      <c r="G98" s="18"/>
      <c r="H98" s="18"/>
      <c r="I98" s="18"/>
      <c r="J98" s="18"/>
      <c r="K98" s="19">
        <f>K106</f>
        <v>0</v>
      </c>
      <c r="L98" s="19">
        <f>L106</f>
        <v>0</v>
      </c>
      <c r="M98" s="19">
        <f>M106</f>
        <v>0</v>
      </c>
      <c r="N98" s="19">
        <f>N106</f>
        <v>0</v>
      </c>
      <c r="O98" s="22"/>
    </row>
    <row r="99" spans="1:15" ht="21" customHeight="1" x14ac:dyDescent="0.25">
      <c r="A99" s="20"/>
      <c r="B99" s="103"/>
      <c r="C99" s="16"/>
      <c r="D99" s="17" t="s">
        <v>52</v>
      </c>
      <c r="E99" s="13">
        <f t="shared" si="30"/>
        <v>0</v>
      </c>
      <c r="F99" s="18">
        <f t="shared" ref="F99:F101" si="31">F107</f>
        <v>0</v>
      </c>
      <c r="G99" s="18"/>
      <c r="H99" s="18"/>
      <c r="I99" s="18"/>
      <c r="J99" s="18"/>
      <c r="K99" s="19">
        <f t="shared" ref="K99:N101" si="32">K107</f>
        <v>0</v>
      </c>
      <c r="L99" s="19">
        <f t="shared" si="32"/>
        <v>0</v>
      </c>
      <c r="M99" s="19">
        <f t="shared" si="32"/>
        <v>0</v>
      </c>
      <c r="N99" s="19">
        <f t="shared" si="32"/>
        <v>0</v>
      </c>
      <c r="O99" s="22"/>
    </row>
    <row r="100" spans="1:15" ht="19.5" customHeight="1" x14ac:dyDescent="0.25">
      <c r="A100" s="20"/>
      <c r="B100" s="103"/>
      <c r="C100" s="16"/>
      <c r="D100" s="17" t="s">
        <v>53</v>
      </c>
      <c r="E100" s="13">
        <f t="shared" si="30"/>
        <v>1100</v>
      </c>
      <c r="F100" s="18">
        <f>F108</f>
        <v>500</v>
      </c>
      <c r="G100" s="18"/>
      <c r="H100" s="18"/>
      <c r="I100" s="18"/>
      <c r="J100" s="18"/>
      <c r="K100" s="19">
        <f t="shared" si="32"/>
        <v>600</v>
      </c>
      <c r="L100" s="19">
        <f t="shared" si="32"/>
        <v>0</v>
      </c>
      <c r="M100" s="19">
        <f t="shared" si="32"/>
        <v>0</v>
      </c>
      <c r="N100" s="19">
        <f t="shared" si="32"/>
        <v>0</v>
      </c>
      <c r="O100" s="22"/>
    </row>
    <row r="101" spans="1:15" ht="22.5" x14ac:dyDescent="0.25">
      <c r="A101" s="20"/>
      <c r="B101" s="103"/>
      <c r="C101" s="16"/>
      <c r="D101" s="17" t="s">
        <v>22</v>
      </c>
      <c r="E101" s="13">
        <f t="shared" si="30"/>
        <v>0</v>
      </c>
      <c r="F101" s="18">
        <f t="shared" si="31"/>
        <v>0</v>
      </c>
      <c r="G101" s="18"/>
      <c r="H101" s="18"/>
      <c r="I101" s="18"/>
      <c r="J101" s="18"/>
      <c r="K101" s="19">
        <f t="shared" si="32"/>
        <v>0</v>
      </c>
      <c r="L101" s="19">
        <f t="shared" si="32"/>
        <v>0</v>
      </c>
      <c r="M101" s="19">
        <f t="shared" si="32"/>
        <v>0</v>
      </c>
      <c r="N101" s="19">
        <f t="shared" si="32"/>
        <v>0</v>
      </c>
      <c r="O101" s="22"/>
    </row>
    <row r="102" spans="1:15" ht="13.5" customHeight="1" x14ac:dyDescent="0.25">
      <c r="A102" s="20"/>
      <c r="B102" s="103" t="s">
        <v>70</v>
      </c>
      <c r="C102" s="23" t="s">
        <v>27</v>
      </c>
      <c r="D102" s="6" t="s">
        <v>27</v>
      </c>
      <c r="E102" s="22" t="s">
        <v>28</v>
      </c>
      <c r="F102" s="22" t="s">
        <v>29</v>
      </c>
      <c r="G102" s="22" t="s">
        <v>30</v>
      </c>
      <c r="H102" s="22"/>
      <c r="I102" s="22"/>
      <c r="J102" s="22"/>
      <c r="K102" s="22">
        <v>2027</v>
      </c>
      <c r="L102" s="22">
        <v>2028</v>
      </c>
      <c r="M102" s="22">
        <v>2029</v>
      </c>
      <c r="N102" s="22">
        <v>2030</v>
      </c>
      <c r="O102" s="22" t="s">
        <v>27</v>
      </c>
    </row>
    <row r="103" spans="1:15" ht="21" customHeight="1" x14ac:dyDescent="0.25">
      <c r="A103" s="20"/>
      <c r="B103" s="103"/>
      <c r="C103" s="23"/>
      <c r="D103" s="6"/>
      <c r="E103" s="22"/>
      <c r="F103" s="22"/>
      <c r="G103" s="24" t="s">
        <v>31</v>
      </c>
      <c r="H103" s="24" t="s">
        <v>32</v>
      </c>
      <c r="I103" s="24" t="s">
        <v>33</v>
      </c>
      <c r="J103" s="24" t="s">
        <v>34</v>
      </c>
      <c r="K103" s="22"/>
      <c r="L103" s="22"/>
      <c r="M103" s="22"/>
      <c r="N103" s="22"/>
      <c r="O103" s="22"/>
    </row>
    <row r="104" spans="1:15" ht="14.25" customHeight="1" x14ac:dyDescent="0.25">
      <c r="A104" s="20"/>
      <c r="B104" s="103"/>
      <c r="C104" s="23"/>
      <c r="D104" s="6"/>
      <c r="E104" s="24">
        <v>2</v>
      </c>
      <c r="F104" s="24">
        <v>1</v>
      </c>
      <c r="G104" s="24">
        <v>1</v>
      </c>
      <c r="H104" s="24">
        <v>0</v>
      </c>
      <c r="I104" s="24">
        <v>0</v>
      </c>
      <c r="J104" s="24">
        <v>0</v>
      </c>
      <c r="K104" s="24">
        <v>1</v>
      </c>
      <c r="L104" s="24">
        <v>0</v>
      </c>
      <c r="M104" s="24">
        <v>0</v>
      </c>
      <c r="N104" s="24">
        <v>0</v>
      </c>
      <c r="O104" s="22"/>
    </row>
    <row r="105" spans="1:15" ht="16.5" customHeight="1" x14ac:dyDescent="0.25">
      <c r="A105" s="20" t="s">
        <v>71</v>
      </c>
      <c r="B105" s="103" t="s">
        <v>72</v>
      </c>
      <c r="C105" s="11" t="s">
        <v>16</v>
      </c>
      <c r="D105" s="12" t="s">
        <v>17</v>
      </c>
      <c r="E105" s="13">
        <f>SUM(F105:N105)</f>
        <v>1100</v>
      </c>
      <c r="F105" s="14">
        <f>SUM(F106:J109)</f>
        <v>500</v>
      </c>
      <c r="G105" s="14"/>
      <c r="H105" s="14"/>
      <c r="I105" s="14"/>
      <c r="J105" s="14"/>
      <c r="K105" s="15">
        <f>SUM(K106:K109)</f>
        <v>600</v>
      </c>
      <c r="L105" s="15">
        <f t="shared" ref="L105:N105" si="33">SUM(L106:L109)</f>
        <v>0</v>
      </c>
      <c r="M105" s="15">
        <f t="shared" si="33"/>
        <v>0</v>
      </c>
      <c r="N105" s="15">
        <f t="shared" si="33"/>
        <v>0</v>
      </c>
      <c r="O105" s="22" t="s">
        <v>51</v>
      </c>
    </row>
    <row r="106" spans="1:15" ht="19.5" customHeight="1" x14ac:dyDescent="0.25">
      <c r="A106" s="20"/>
      <c r="B106" s="103"/>
      <c r="C106" s="16"/>
      <c r="D106" s="17" t="s">
        <v>19</v>
      </c>
      <c r="E106" s="13">
        <f t="shared" ref="E106:E109" si="34">SUM(F106:N106)</f>
        <v>0</v>
      </c>
      <c r="F106" s="18">
        <v>0</v>
      </c>
      <c r="G106" s="18"/>
      <c r="H106" s="18"/>
      <c r="I106" s="18"/>
      <c r="J106" s="18"/>
      <c r="K106" s="19">
        <v>0</v>
      </c>
      <c r="L106" s="19">
        <v>0</v>
      </c>
      <c r="M106" s="19">
        <v>0</v>
      </c>
      <c r="N106" s="19">
        <v>0</v>
      </c>
      <c r="O106" s="22"/>
    </row>
    <row r="107" spans="1:15" ht="22.5" customHeight="1" x14ac:dyDescent="0.25">
      <c r="A107" s="20"/>
      <c r="B107" s="103"/>
      <c r="C107" s="16"/>
      <c r="D107" s="17" t="s">
        <v>52</v>
      </c>
      <c r="E107" s="13">
        <f t="shared" si="34"/>
        <v>0</v>
      </c>
      <c r="F107" s="18">
        <v>0</v>
      </c>
      <c r="G107" s="18"/>
      <c r="H107" s="18"/>
      <c r="I107" s="18"/>
      <c r="J107" s="18"/>
      <c r="K107" s="19">
        <v>0</v>
      </c>
      <c r="L107" s="19">
        <v>0</v>
      </c>
      <c r="M107" s="19">
        <v>0</v>
      </c>
      <c r="N107" s="19">
        <v>0</v>
      </c>
      <c r="O107" s="22"/>
    </row>
    <row r="108" spans="1:15" ht="22.5" customHeight="1" x14ac:dyDescent="0.25">
      <c r="A108" s="20"/>
      <c r="B108" s="103"/>
      <c r="C108" s="16"/>
      <c r="D108" s="17" t="s">
        <v>53</v>
      </c>
      <c r="E108" s="13">
        <f t="shared" si="34"/>
        <v>1100</v>
      </c>
      <c r="F108" s="27">
        <v>500</v>
      </c>
      <c r="G108" s="27"/>
      <c r="H108" s="27"/>
      <c r="I108" s="27"/>
      <c r="J108" s="27"/>
      <c r="K108" s="19">
        <v>600</v>
      </c>
      <c r="L108" s="19">
        <v>0</v>
      </c>
      <c r="M108" s="19">
        <v>0</v>
      </c>
      <c r="N108" s="19">
        <v>0</v>
      </c>
      <c r="O108" s="22"/>
    </row>
    <row r="109" spans="1:15" ht="22.5" x14ac:dyDescent="0.25">
      <c r="A109" s="20"/>
      <c r="B109" s="103"/>
      <c r="C109" s="16"/>
      <c r="D109" s="17" t="s">
        <v>22</v>
      </c>
      <c r="E109" s="13">
        <f t="shared" si="34"/>
        <v>0</v>
      </c>
      <c r="F109" s="18">
        <v>0</v>
      </c>
      <c r="G109" s="18"/>
      <c r="H109" s="18"/>
      <c r="I109" s="18"/>
      <c r="J109" s="18"/>
      <c r="K109" s="19">
        <v>0</v>
      </c>
      <c r="L109" s="19">
        <v>0</v>
      </c>
      <c r="M109" s="19">
        <v>0</v>
      </c>
      <c r="N109" s="19">
        <v>0</v>
      </c>
      <c r="O109" s="22"/>
    </row>
    <row r="110" spans="1:15" ht="22.5" customHeight="1" x14ac:dyDescent="0.25">
      <c r="A110" s="20" t="s">
        <v>73</v>
      </c>
      <c r="B110" s="103" t="s">
        <v>74</v>
      </c>
      <c r="C110" s="11" t="s">
        <v>16</v>
      </c>
      <c r="D110" s="12" t="s">
        <v>17</v>
      </c>
      <c r="E110" s="13">
        <f>SUM(F110:N110)</f>
        <v>96014.9</v>
      </c>
      <c r="F110" s="14">
        <f>SUM(F111:J114)</f>
        <v>96014.9</v>
      </c>
      <c r="G110" s="14"/>
      <c r="H110" s="14"/>
      <c r="I110" s="14"/>
      <c r="J110" s="14"/>
      <c r="K110" s="15">
        <f>SUM(K111:K114)</f>
        <v>0</v>
      </c>
      <c r="L110" s="15">
        <f t="shared" ref="L110:N110" si="35">SUM(L111:L114)</f>
        <v>0</v>
      </c>
      <c r="M110" s="15">
        <f t="shared" si="35"/>
        <v>0</v>
      </c>
      <c r="N110" s="15">
        <f t="shared" si="35"/>
        <v>0</v>
      </c>
      <c r="O110" s="22" t="s">
        <v>75</v>
      </c>
    </row>
    <row r="111" spans="1:15" ht="22.5" customHeight="1" x14ac:dyDescent="0.25">
      <c r="A111" s="20"/>
      <c r="B111" s="103"/>
      <c r="C111" s="16"/>
      <c r="D111" s="17" t="s">
        <v>19</v>
      </c>
      <c r="E111" s="13">
        <f t="shared" ref="E111:E114" si="36">SUM(F111:N111)</f>
        <v>72971.33</v>
      </c>
      <c r="F111" s="18">
        <f>F119</f>
        <v>72971.33</v>
      </c>
      <c r="G111" s="18"/>
      <c r="H111" s="18"/>
      <c r="I111" s="18"/>
      <c r="J111" s="18"/>
      <c r="K111" s="19">
        <f>K119</f>
        <v>0</v>
      </c>
      <c r="L111" s="19">
        <f>L119</f>
        <v>0</v>
      </c>
      <c r="M111" s="19">
        <f>M119</f>
        <v>0</v>
      </c>
      <c r="N111" s="19">
        <f>N119</f>
        <v>0</v>
      </c>
      <c r="O111" s="22"/>
    </row>
    <row r="112" spans="1:15" ht="20.25" customHeight="1" x14ac:dyDescent="0.25">
      <c r="A112" s="20"/>
      <c r="B112" s="103"/>
      <c r="C112" s="16"/>
      <c r="D112" s="17" t="s">
        <v>52</v>
      </c>
      <c r="E112" s="13">
        <f t="shared" si="36"/>
        <v>0</v>
      </c>
      <c r="F112" s="18">
        <f t="shared" ref="F112:F114" si="37">F120</f>
        <v>0</v>
      </c>
      <c r="G112" s="18"/>
      <c r="H112" s="18"/>
      <c r="I112" s="18"/>
      <c r="J112" s="18"/>
      <c r="K112" s="19">
        <f t="shared" ref="K112:N114" si="38">K120</f>
        <v>0</v>
      </c>
      <c r="L112" s="19">
        <f t="shared" si="38"/>
        <v>0</v>
      </c>
      <c r="M112" s="19">
        <f t="shared" si="38"/>
        <v>0</v>
      </c>
      <c r="N112" s="19">
        <f t="shared" si="38"/>
        <v>0</v>
      </c>
      <c r="O112" s="22"/>
    </row>
    <row r="113" spans="1:15" ht="22.5" customHeight="1" x14ac:dyDescent="0.25">
      <c r="A113" s="20"/>
      <c r="B113" s="103"/>
      <c r="C113" s="16"/>
      <c r="D113" s="17" t="s">
        <v>53</v>
      </c>
      <c r="E113" s="13">
        <f t="shared" si="36"/>
        <v>23043.57</v>
      </c>
      <c r="F113" s="18">
        <f t="shared" si="37"/>
        <v>23043.57</v>
      </c>
      <c r="G113" s="18"/>
      <c r="H113" s="18"/>
      <c r="I113" s="18"/>
      <c r="J113" s="18"/>
      <c r="K113" s="19">
        <f t="shared" si="38"/>
        <v>0</v>
      </c>
      <c r="L113" s="19">
        <f t="shared" si="38"/>
        <v>0</v>
      </c>
      <c r="M113" s="19">
        <f t="shared" si="38"/>
        <v>0</v>
      </c>
      <c r="N113" s="19">
        <f t="shared" si="38"/>
        <v>0</v>
      </c>
      <c r="O113" s="22"/>
    </row>
    <row r="114" spans="1:15" ht="22.5" x14ac:dyDescent="0.25">
      <c r="A114" s="20"/>
      <c r="B114" s="103"/>
      <c r="C114" s="16"/>
      <c r="D114" s="17" t="s">
        <v>22</v>
      </c>
      <c r="E114" s="13">
        <f t="shared" si="36"/>
        <v>0</v>
      </c>
      <c r="F114" s="18">
        <f t="shared" si="37"/>
        <v>0</v>
      </c>
      <c r="G114" s="18"/>
      <c r="H114" s="18"/>
      <c r="I114" s="18"/>
      <c r="J114" s="18"/>
      <c r="K114" s="19">
        <f t="shared" si="38"/>
        <v>0</v>
      </c>
      <c r="L114" s="19">
        <f t="shared" si="38"/>
        <v>0</v>
      </c>
      <c r="M114" s="19">
        <f t="shared" si="38"/>
        <v>0</v>
      </c>
      <c r="N114" s="19">
        <f t="shared" si="38"/>
        <v>0</v>
      </c>
      <c r="O114" s="22"/>
    </row>
    <row r="115" spans="1:15" x14ac:dyDescent="0.25">
      <c r="A115" s="20"/>
      <c r="B115" s="10" t="s">
        <v>76</v>
      </c>
      <c r="C115" s="23" t="s">
        <v>27</v>
      </c>
      <c r="D115" s="6" t="s">
        <v>27</v>
      </c>
      <c r="E115" s="22" t="s">
        <v>28</v>
      </c>
      <c r="F115" s="22" t="s">
        <v>29</v>
      </c>
      <c r="G115" s="22" t="s">
        <v>30</v>
      </c>
      <c r="H115" s="22"/>
      <c r="I115" s="22"/>
      <c r="J115" s="22"/>
      <c r="K115" s="22">
        <v>2027</v>
      </c>
      <c r="L115" s="22">
        <v>2028</v>
      </c>
      <c r="M115" s="22">
        <v>2029</v>
      </c>
      <c r="N115" s="22">
        <v>2030</v>
      </c>
      <c r="O115" s="22" t="s">
        <v>27</v>
      </c>
    </row>
    <row r="116" spans="1:15" ht="21" customHeight="1" x14ac:dyDescent="0.25">
      <c r="A116" s="20"/>
      <c r="B116" s="10"/>
      <c r="C116" s="23"/>
      <c r="D116" s="6"/>
      <c r="E116" s="22"/>
      <c r="F116" s="22"/>
      <c r="G116" s="24" t="s">
        <v>31</v>
      </c>
      <c r="H116" s="24" t="s">
        <v>32</v>
      </c>
      <c r="I116" s="24" t="s">
        <v>33</v>
      </c>
      <c r="J116" s="24" t="s">
        <v>34</v>
      </c>
      <c r="K116" s="22"/>
      <c r="L116" s="22"/>
      <c r="M116" s="22"/>
      <c r="N116" s="22"/>
      <c r="O116" s="22"/>
    </row>
    <row r="117" spans="1:15" x14ac:dyDescent="0.25">
      <c r="A117" s="20"/>
      <c r="B117" s="10"/>
      <c r="C117" s="23"/>
      <c r="D117" s="6"/>
      <c r="E117" s="24">
        <v>1</v>
      </c>
      <c r="F117" s="24">
        <v>1</v>
      </c>
      <c r="G117" s="24">
        <v>0</v>
      </c>
      <c r="H117" s="24">
        <v>0</v>
      </c>
      <c r="I117" s="24">
        <v>0</v>
      </c>
      <c r="J117" s="24">
        <v>1</v>
      </c>
      <c r="K117" s="24">
        <v>0</v>
      </c>
      <c r="L117" s="24">
        <v>0</v>
      </c>
      <c r="M117" s="24">
        <v>0</v>
      </c>
      <c r="N117" s="24">
        <v>0</v>
      </c>
      <c r="O117" s="22"/>
    </row>
    <row r="118" spans="1:15" ht="26.25" customHeight="1" x14ac:dyDescent="0.25">
      <c r="A118" s="20" t="s">
        <v>77</v>
      </c>
      <c r="B118" s="103" t="s">
        <v>78</v>
      </c>
      <c r="C118" s="11" t="s">
        <v>16</v>
      </c>
      <c r="D118" s="116" t="s">
        <v>17</v>
      </c>
      <c r="E118" s="13">
        <f>SUM(F118:N118)</f>
        <v>96014.9</v>
      </c>
      <c r="F118" s="14">
        <f>SUM(F119:J122)</f>
        <v>96014.9</v>
      </c>
      <c r="G118" s="14"/>
      <c r="H118" s="14"/>
      <c r="I118" s="14"/>
      <c r="J118" s="14"/>
      <c r="K118" s="15">
        <f>SUM(K119:K122)</f>
        <v>0</v>
      </c>
      <c r="L118" s="15">
        <f t="shared" ref="L118:N118" si="39">SUM(L119:L122)</f>
        <v>0</v>
      </c>
      <c r="M118" s="15">
        <f t="shared" si="39"/>
        <v>0</v>
      </c>
      <c r="N118" s="15">
        <f t="shared" si="39"/>
        <v>0</v>
      </c>
      <c r="O118" s="22" t="s">
        <v>79</v>
      </c>
    </row>
    <row r="119" spans="1:15" ht="22.5" x14ac:dyDescent="0.25">
      <c r="A119" s="20"/>
      <c r="B119" s="103"/>
      <c r="C119" s="16"/>
      <c r="D119" s="17" t="s">
        <v>19</v>
      </c>
      <c r="E119" s="13">
        <f t="shared" ref="E119:E122" si="40">SUM(F119:N119)</f>
        <v>72971.33</v>
      </c>
      <c r="F119" s="18">
        <v>72971.33</v>
      </c>
      <c r="G119" s="18"/>
      <c r="H119" s="18"/>
      <c r="I119" s="18"/>
      <c r="J119" s="18"/>
      <c r="K119" s="19">
        <v>0</v>
      </c>
      <c r="L119" s="19">
        <v>0</v>
      </c>
      <c r="M119" s="19">
        <v>0</v>
      </c>
      <c r="N119" s="19">
        <v>0</v>
      </c>
      <c r="O119" s="22"/>
    </row>
    <row r="120" spans="1:15" ht="22.5" x14ac:dyDescent="0.25">
      <c r="A120" s="20"/>
      <c r="B120" s="103"/>
      <c r="C120" s="16"/>
      <c r="D120" s="17" t="s">
        <v>52</v>
      </c>
      <c r="E120" s="13">
        <f t="shared" si="40"/>
        <v>0</v>
      </c>
      <c r="F120" s="18">
        <v>0</v>
      </c>
      <c r="G120" s="18"/>
      <c r="H120" s="18"/>
      <c r="I120" s="18"/>
      <c r="J120" s="18"/>
      <c r="K120" s="19">
        <v>0</v>
      </c>
      <c r="L120" s="19">
        <v>0</v>
      </c>
      <c r="M120" s="19">
        <v>0</v>
      </c>
      <c r="N120" s="19">
        <v>0</v>
      </c>
      <c r="O120" s="22"/>
    </row>
    <row r="121" spans="1:15" ht="22.5" x14ac:dyDescent="0.25">
      <c r="A121" s="20"/>
      <c r="B121" s="103"/>
      <c r="C121" s="16"/>
      <c r="D121" s="17" t="s">
        <v>53</v>
      </c>
      <c r="E121" s="13">
        <f t="shared" si="40"/>
        <v>23043.57</v>
      </c>
      <c r="F121" s="18">
        <v>23043.57</v>
      </c>
      <c r="G121" s="18"/>
      <c r="H121" s="18"/>
      <c r="I121" s="18"/>
      <c r="J121" s="18"/>
      <c r="K121" s="19">
        <v>0</v>
      </c>
      <c r="L121" s="19">
        <v>0</v>
      </c>
      <c r="M121" s="19">
        <v>0</v>
      </c>
      <c r="N121" s="19">
        <v>0</v>
      </c>
      <c r="O121" s="22"/>
    </row>
    <row r="122" spans="1:15" ht="22.5" x14ac:dyDescent="0.25">
      <c r="A122" s="20"/>
      <c r="B122" s="103"/>
      <c r="C122" s="16"/>
      <c r="D122" s="17" t="s">
        <v>22</v>
      </c>
      <c r="E122" s="13">
        <f t="shared" si="40"/>
        <v>0</v>
      </c>
      <c r="F122" s="18">
        <v>0</v>
      </c>
      <c r="G122" s="18"/>
      <c r="H122" s="18"/>
      <c r="I122" s="18"/>
      <c r="J122" s="18"/>
      <c r="K122" s="19">
        <v>0</v>
      </c>
      <c r="L122" s="19">
        <v>0</v>
      </c>
      <c r="M122" s="19">
        <v>0</v>
      </c>
      <c r="N122" s="19">
        <v>0</v>
      </c>
      <c r="O122" s="22"/>
    </row>
    <row r="123" spans="1:15" ht="15" customHeight="1" x14ac:dyDescent="0.25">
      <c r="A123" s="32" t="s">
        <v>80</v>
      </c>
      <c r="B123" s="117" t="s">
        <v>81</v>
      </c>
      <c r="C123" s="34" t="s">
        <v>16</v>
      </c>
      <c r="D123" s="12" t="s">
        <v>17</v>
      </c>
      <c r="E123" s="13">
        <f>SUM(F123:N123)</f>
        <v>32500</v>
      </c>
      <c r="F123" s="118">
        <f>SUM(F124:J127)</f>
        <v>32500</v>
      </c>
      <c r="G123" s="119"/>
      <c r="H123" s="119"/>
      <c r="I123" s="119"/>
      <c r="J123" s="120"/>
      <c r="K123" s="15">
        <f>SUM(K124:K127)</f>
        <v>0</v>
      </c>
      <c r="L123" s="15">
        <f t="shared" ref="L123:N123" si="41">SUM(L124:L127)</f>
        <v>0</v>
      </c>
      <c r="M123" s="15">
        <f t="shared" si="41"/>
        <v>0</v>
      </c>
      <c r="N123" s="15">
        <f t="shared" si="41"/>
        <v>0</v>
      </c>
      <c r="O123" s="38" t="s">
        <v>79</v>
      </c>
    </row>
    <row r="124" spans="1:15" ht="22.5" x14ac:dyDescent="0.25">
      <c r="A124" s="121"/>
      <c r="B124" s="122"/>
      <c r="C124" s="41"/>
      <c r="D124" s="17" t="s">
        <v>19</v>
      </c>
      <c r="E124" s="13">
        <f t="shared" ref="E124:E132" si="42">SUM(F124:N124)</f>
        <v>0</v>
      </c>
      <c r="F124" s="46">
        <v>0</v>
      </c>
      <c r="G124" s="47"/>
      <c r="H124" s="47"/>
      <c r="I124" s="47"/>
      <c r="J124" s="48"/>
      <c r="K124" s="19">
        <v>0</v>
      </c>
      <c r="L124" s="19">
        <v>0</v>
      </c>
      <c r="M124" s="19">
        <v>0</v>
      </c>
      <c r="N124" s="19">
        <v>0</v>
      </c>
      <c r="O124" s="45"/>
    </row>
    <row r="125" spans="1:15" ht="22.5" x14ac:dyDescent="0.25">
      <c r="A125" s="121"/>
      <c r="B125" s="122"/>
      <c r="C125" s="41"/>
      <c r="D125" s="17" t="s">
        <v>52</v>
      </c>
      <c r="E125" s="13">
        <f t="shared" si="42"/>
        <v>0</v>
      </c>
      <c r="F125" s="46">
        <v>0</v>
      </c>
      <c r="G125" s="47"/>
      <c r="H125" s="47"/>
      <c r="I125" s="47"/>
      <c r="J125" s="48"/>
      <c r="K125" s="19">
        <v>0</v>
      </c>
      <c r="L125" s="19">
        <v>0</v>
      </c>
      <c r="M125" s="19">
        <v>0</v>
      </c>
      <c r="N125" s="19">
        <v>0</v>
      </c>
      <c r="O125" s="45"/>
    </row>
    <row r="126" spans="1:15" ht="22.5" x14ac:dyDescent="0.25">
      <c r="A126" s="121"/>
      <c r="B126" s="122"/>
      <c r="C126" s="41"/>
      <c r="D126" s="17" t="s">
        <v>53</v>
      </c>
      <c r="E126" s="13">
        <f t="shared" si="42"/>
        <v>32500</v>
      </c>
      <c r="F126" s="46">
        <f>F131</f>
        <v>32500</v>
      </c>
      <c r="G126" s="47"/>
      <c r="H126" s="47"/>
      <c r="I126" s="47"/>
      <c r="J126" s="48"/>
      <c r="K126" s="19">
        <v>0</v>
      </c>
      <c r="L126" s="19">
        <v>0</v>
      </c>
      <c r="M126" s="19">
        <v>0</v>
      </c>
      <c r="N126" s="19">
        <v>0</v>
      </c>
      <c r="O126" s="45"/>
    </row>
    <row r="127" spans="1:15" ht="22.5" x14ac:dyDescent="0.25">
      <c r="A127" s="121"/>
      <c r="B127" s="123"/>
      <c r="C127" s="50"/>
      <c r="D127" s="17" t="s">
        <v>22</v>
      </c>
      <c r="E127" s="13">
        <f t="shared" si="42"/>
        <v>0</v>
      </c>
      <c r="F127" s="46">
        <v>0</v>
      </c>
      <c r="G127" s="47"/>
      <c r="H127" s="47"/>
      <c r="I127" s="47"/>
      <c r="J127" s="48"/>
      <c r="K127" s="19">
        <v>0</v>
      </c>
      <c r="L127" s="19">
        <v>0</v>
      </c>
      <c r="M127" s="19">
        <v>0</v>
      </c>
      <c r="N127" s="19">
        <v>0</v>
      </c>
      <c r="O127" s="51"/>
    </row>
    <row r="128" spans="1:15" x14ac:dyDescent="0.25">
      <c r="A128" s="121"/>
      <c r="B128" s="117" t="s">
        <v>82</v>
      </c>
      <c r="C128" s="34" t="s">
        <v>16</v>
      </c>
      <c r="D128" s="124" t="s">
        <v>17</v>
      </c>
      <c r="E128" s="125">
        <f>SUM(F128:N128)</f>
        <v>32500</v>
      </c>
      <c r="F128" s="71">
        <f>SUM(F129:J132)</f>
        <v>32500</v>
      </c>
      <c r="G128" s="126"/>
      <c r="H128" s="126"/>
      <c r="I128" s="126"/>
      <c r="J128" s="127"/>
      <c r="K128" s="125">
        <f>SUM(K129:K132)</f>
        <v>0</v>
      </c>
      <c r="L128" s="125">
        <f t="shared" ref="L128:N128" si="43">SUM(L129:L132)</f>
        <v>0</v>
      </c>
      <c r="M128" s="125">
        <f t="shared" si="43"/>
        <v>0</v>
      </c>
      <c r="N128" s="125">
        <f t="shared" si="43"/>
        <v>0</v>
      </c>
      <c r="O128" s="38" t="s">
        <v>79</v>
      </c>
    </row>
    <row r="129" spans="1:15" ht="22.5" x14ac:dyDescent="0.25">
      <c r="A129" s="121"/>
      <c r="B129" s="128"/>
      <c r="C129" s="41"/>
      <c r="D129" s="124" t="s">
        <v>19</v>
      </c>
      <c r="E129" s="125">
        <f t="shared" si="42"/>
        <v>0</v>
      </c>
      <c r="F129" s="46">
        <v>0</v>
      </c>
      <c r="G129" s="129"/>
      <c r="H129" s="129"/>
      <c r="I129" s="129"/>
      <c r="J129" s="130"/>
      <c r="K129" s="131">
        <v>0</v>
      </c>
      <c r="L129" s="131">
        <v>0</v>
      </c>
      <c r="M129" s="131">
        <v>0</v>
      </c>
      <c r="N129" s="131">
        <v>0</v>
      </c>
      <c r="O129" s="99"/>
    </row>
    <row r="130" spans="1:15" ht="22.5" x14ac:dyDescent="0.25">
      <c r="A130" s="121"/>
      <c r="B130" s="128"/>
      <c r="C130" s="41"/>
      <c r="D130" s="124" t="s">
        <v>52</v>
      </c>
      <c r="E130" s="125">
        <f t="shared" si="42"/>
        <v>0</v>
      </c>
      <c r="F130" s="46">
        <v>0</v>
      </c>
      <c r="G130" s="129"/>
      <c r="H130" s="129"/>
      <c r="I130" s="129"/>
      <c r="J130" s="130"/>
      <c r="K130" s="131">
        <v>0</v>
      </c>
      <c r="L130" s="131">
        <v>0</v>
      </c>
      <c r="M130" s="131">
        <v>0</v>
      </c>
      <c r="N130" s="131">
        <v>0</v>
      </c>
      <c r="O130" s="99"/>
    </row>
    <row r="131" spans="1:15" ht="22.5" x14ac:dyDescent="0.25">
      <c r="A131" s="121"/>
      <c r="B131" s="128"/>
      <c r="C131" s="41"/>
      <c r="D131" s="124" t="s">
        <v>53</v>
      </c>
      <c r="E131" s="125">
        <f t="shared" si="42"/>
        <v>32500</v>
      </c>
      <c r="F131" s="46">
        <v>32500</v>
      </c>
      <c r="G131" s="129"/>
      <c r="H131" s="129"/>
      <c r="I131" s="129"/>
      <c r="J131" s="130"/>
      <c r="K131" s="131">
        <v>0</v>
      </c>
      <c r="L131" s="131">
        <v>0</v>
      </c>
      <c r="M131" s="131">
        <v>0</v>
      </c>
      <c r="N131" s="131">
        <v>0</v>
      </c>
      <c r="O131" s="99"/>
    </row>
    <row r="132" spans="1:15" ht="22.5" x14ac:dyDescent="0.25">
      <c r="A132" s="121"/>
      <c r="B132" s="132"/>
      <c r="C132" s="50"/>
      <c r="D132" s="124" t="s">
        <v>22</v>
      </c>
      <c r="E132" s="125">
        <f t="shared" si="42"/>
        <v>0</v>
      </c>
      <c r="F132" s="46">
        <v>0</v>
      </c>
      <c r="G132" s="129"/>
      <c r="H132" s="129"/>
      <c r="I132" s="129"/>
      <c r="J132" s="130"/>
      <c r="K132" s="131">
        <v>0</v>
      </c>
      <c r="L132" s="131">
        <v>0</v>
      </c>
      <c r="M132" s="131">
        <v>0</v>
      </c>
      <c r="N132" s="131">
        <v>0</v>
      </c>
      <c r="O132" s="102"/>
    </row>
    <row r="133" spans="1:15" ht="15" customHeight="1" x14ac:dyDescent="0.25">
      <c r="A133" s="121"/>
      <c r="B133" s="109" t="s">
        <v>83</v>
      </c>
      <c r="C133" s="52" t="s">
        <v>27</v>
      </c>
      <c r="D133" s="53" t="s">
        <v>27</v>
      </c>
      <c r="E133" s="38" t="s">
        <v>28</v>
      </c>
      <c r="F133" s="38" t="s">
        <v>29</v>
      </c>
      <c r="G133" s="54" t="s">
        <v>30</v>
      </c>
      <c r="H133" s="55"/>
      <c r="I133" s="55"/>
      <c r="J133" s="56"/>
      <c r="K133" s="38">
        <v>2027</v>
      </c>
      <c r="L133" s="38">
        <v>2028</v>
      </c>
      <c r="M133" s="38">
        <v>2029</v>
      </c>
      <c r="N133" s="38">
        <v>2030</v>
      </c>
      <c r="O133" s="38" t="s">
        <v>27</v>
      </c>
    </row>
    <row r="134" spans="1:15" ht="22.5" customHeight="1" x14ac:dyDescent="0.25">
      <c r="A134" s="121"/>
      <c r="B134" s="112"/>
      <c r="C134" s="57"/>
      <c r="D134" s="58"/>
      <c r="E134" s="51"/>
      <c r="F134" s="51"/>
      <c r="G134" s="24" t="s">
        <v>31</v>
      </c>
      <c r="H134" s="24" t="s">
        <v>32</v>
      </c>
      <c r="I134" s="24" t="s">
        <v>33</v>
      </c>
      <c r="J134" s="24" t="s">
        <v>34</v>
      </c>
      <c r="K134" s="51"/>
      <c r="L134" s="51"/>
      <c r="M134" s="51"/>
      <c r="N134" s="51"/>
      <c r="O134" s="45"/>
    </row>
    <row r="135" spans="1:15" x14ac:dyDescent="0.25">
      <c r="A135" s="133"/>
      <c r="B135" s="113"/>
      <c r="C135" s="60"/>
      <c r="D135" s="61"/>
      <c r="E135" s="24">
        <v>2</v>
      </c>
      <c r="F135" s="24">
        <v>2</v>
      </c>
      <c r="G135" s="24">
        <v>0</v>
      </c>
      <c r="H135" s="24">
        <v>0</v>
      </c>
      <c r="I135" s="24">
        <v>0</v>
      </c>
      <c r="J135" s="24">
        <v>2</v>
      </c>
      <c r="K135" s="24">
        <v>0</v>
      </c>
      <c r="L135" s="24">
        <v>0</v>
      </c>
      <c r="M135" s="24">
        <v>0</v>
      </c>
      <c r="N135" s="24">
        <v>0</v>
      </c>
      <c r="O135" s="51"/>
    </row>
    <row r="136" spans="1:15" ht="15" customHeight="1" x14ac:dyDescent="0.25">
      <c r="A136" s="9">
        <v>3</v>
      </c>
      <c r="B136" s="10" t="s">
        <v>84</v>
      </c>
      <c r="C136" s="11" t="s">
        <v>16</v>
      </c>
      <c r="D136" s="12" t="s">
        <v>17</v>
      </c>
      <c r="E136" s="13">
        <f>SUM(F136:N136)</f>
        <v>10178.799999999999</v>
      </c>
      <c r="F136" s="14">
        <f>SUM(F137:J140)</f>
        <v>5378.8</v>
      </c>
      <c r="G136" s="14"/>
      <c r="H136" s="14"/>
      <c r="I136" s="14"/>
      <c r="J136" s="14"/>
      <c r="K136" s="15">
        <f>SUM(K137:K140)</f>
        <v>1200</v>
      </c>
      <c r="L136" s="15">
        <f t="shared" ref="L136:N136" si="44">SUM(L137:L140)</f>
        <v>1200</v>
      </c>
      <c r="M136" s="15">
        <f t="shared" si="44"/>
        <v>1200</v>
      </c>
      <c r="N136" s="15">
        <f t="shared" si="44"/>
        <v>1200</v>
      </c>
      <c r="O136" s="6" t="s">
        <v>69</v>
      </c>
    </row>
    <row r="137" spans="1:15" ht="22.5" x14ac:dyDescent="0.25">
      <c r="A137" s="9"/>
      <c r="B137" s="10"/>
      <c r="C137" s="16"/>
      <c r="D137" s="17" t="s">
        <v>19</v>
      </c>
      <c r="E137" s="13">
        <f t="shared" ref="E137:E140" si="45">SUM(F137:N137)</f>
        <v>0</v>
      </c>
      <c r="F137" s="18">
        <f>F142+F150</f>
        <v>0</v>
      </c>
      <c r="G137" s="18"/>
      <c r="H137" s="18"/>
      <c r="I137" s="18"/>
      <c r="J137" s="18"/>
      <c r="K137" s="19">
        <f>K142+K150</f>
        <v>0</v>
      </c>
      <c r="L137" s="19">
        <f>L142+L150</f>
        <v>0</v>
      </c>
      <c r="M137" s="19">
        <f>M142+M150</f>
        <v>0</v>
      </c>
      <c r="N137" s="19">
        <f>N142+N150</f>
        <v>0</v>
      </c>
      <c r="O137" s="6"/>
    </row>
    <row r="138" spans="1:15" ht="33.75" customHeight="1" x14ac:dyDescent="0.25">
      <c r="A138" s="9"/>
      <c r="B138" s="10"/>
      <c r="C138" s="16"/>
      <c r="D138" s="17" t="s">
        <v>52</v>
      </c>
      <c r="E138" s="13">
        <f t="shared" si="45"/>
        <v>0</v>
      </c>
      <c r="F138" s="18">
        <f t="shared" ref="F138:F140" si="46">F143+F151</f>
        <v>0</v>
      </c>
      <c r="G138" s="18"/>
      <c r="H138" s="18"/>
      <c r="I138" s="18"/>
      <c r="J138" s="18"/>
      <c r="K138" s="19">
        <f t="shared" ref="K138:N140" si="47">K143+K151</f>
        <v>0</v>
      </c>
      <c r="L138" s="19">
        <f t="shared" si="47"/>
        <v>0</v>
      </c>
      <c r="M138" s="19">
        <f t="shared" si="47"/>
        <v>0</v>
      </c>
      <c r="N138" s="19">
        <f t="shared" si="47"/>
        <v>0</v>
      </c>
      <c r="O138" s="6"/>
    </row>
    <row r="139" spans="1:15" ht="22.5" x14ac:dyDescent="0.25">
      <c r="A139" s="9"/>
      <c r="B139" s="10"/>
      <c r="C139" s="16"/>
      <c r="D139" s="17" t="s">
        <v>53</v>
      </c>
      <c r="E139" s="13">
        <f t="shared" si="45"/>
        <v>10178.799999999999</v>
      </c>
      <c r="F139" s="18">
        <f t="shared" si="46"/>
        <v>5378.8</v>
      </c>
      <c r="G139" s="18"/>
      <c r="H139" s="18"/>
      <c r="I139" s="18"/>
      <c r="J139" s="18"/>
      <c r="K139" s="19">
        <f t="shared" si="47"/>
        <v>1200</v>
      </c>
      <c r="L139" s="19">
        <f t="shared" si="47"/>
        <v>1200</v>
      </c>
      <c r="M139" s="19">
        <f t="shared" si="47"/>
        <v>1200</v>
      </c>
      <c r="N139" s="19">
        <f t="shared" si="47"/>
        <v>1200</v>
      </c>
      <c r="O139" s="6"/>
    </row>
    <row r="140" spans="1:15" ht="22.5" x14ac:dyDescent="0.25">
      <c r="A140" s="9"/>
      <c r="B140" s="10"/>
      <c r="C140" s="16"/>
      <c r="D140" s="17" t="s">
        <v>22</v>
      </c>
      <c r="E140" s="13">
        <f t="shared" si="45"/>
        <v>0</v>
      </c>
      <c r="F140" s="18">
        <f t="shared" si="46"/>
        <v>0</v>
      </c>
      <c r="G140" s="18"/>
      <c r="H140" s="18"/>
      <c r="I140" s="18"/>
      <c r="J140" s="18"/>
      <c r="K140" s="19">
        <f t="shared" si="47"/>
        <v>0</v>
      </c>
      <c r="L140" s="19">
        <f t="shared" si="47"/>
        <v>0</v>
      </c>
      <c r="M140" s="19">
        <f t="shared" si="47"/>
        <v>0</v>
      </c>
      <c r="N140" s="19">
        <f t="shared" si="47"/>
        <v>0</v>
      </c>
      <c r="O140" s="6"/>
    </row>
    <row r="141" spans="1:15" ht="15" customHeight="1" x14ac:dyDescent="0.25">
      <c r="A141" s="20" t="s">
        <v>85</v>
      </c>
      <c r="B141" s="103" t="s">
        <v>86</v>
      </c>
      <c r="C141" s="11" t="s">
        <v>16</v>
      </c>
      <c r="D141" s="12" t="s">
        <v>17</v>
      </c>
      <c r="E141" s="13">
        <f>SUM(F141:N141)</f>
        <v>6600</v>
      </c>
      <c r="F141" s="14">
        <f>SUM(F142:J145)</f>
        <v>1800</v>
      </c>
      <c r="G141" s="14"/>
      <c r="H141" s="14"/>
      <c r="I141" s="14"/>
      <c r="J141" s="14"/>
      <c r="K141" s="15">
        <f>SUM(K142:K145)</f>
        <v>1200</v>
      </c>
      <c r="L141" s="15">
        <f t="shared" ref="L141:N141" si="48">SUM(L142:L145)</f>
        <v>1200</v>
      </c>
      <c r="M141" s="15">
        <f t="shared" si="48"/>
        <v>1200</v>
      </c>
      <c r="N141" s="15">
        <f t="shared" si="48"/>
        <v>1200</v>
      </c>
      <c r="O141" s="6" t="s">
        <v>69</v>
      </c>
    </row>
    <row r="142" spans="1:15" ht="22.5" x14ac:dyDescent="0.25">
      <c r="A142" s="20"/>
      <c r="B142" s="103"/>
      <c r="C142" s="16"/>
      <c r="D142" s="17" t="s">
        <v>19</v>
      </c>
      <c r="E142" s="13">
        <f t="shared" ref="E142:E145" si="49">SUM(F142:N142)</f>
        <v>0</v>
      </c>
      <c r="F142" s="18">
        <v>0</v>
      </c>
      <c r="G142" s="18"/>
      <c r="H142" s="18"/>
      <c r="I142" s="18"/>
      <c r="J142" s="18"/>
      <c r="K142" s="19">
        <v>0</v>
      </c>
      <c r="L142" s="19">
        <v>0</v>
      </c>
      <c r="M142" s="19">
        <v>0</v>
      </c>
      <c r="N142" s="19">
        <v>0</v>
      </c>
      <c r="O142" s="6"/>
    </row>
    <row r="143" spans="1:15" ht="22.5" x14ac:dyDescent="0.25">
      <c r="A143" s="20"/>
      <c r="B143" s="103"/>
      <c r="C143" s="16"/>
      <c r="D143" s="17" t="s">
        <v>52</v>
      </c>
      <c r="E143" s="13">
        <f t="shared" si="49"/>
        <v>0</v>
      </c>
      <c r="F143" s="18">
        <v>0</v>
      </c>
      <c r="G143" s="18"/>
      <c r="H143" s="18"/>
      <c r="I143" s="18"/>
      <c r="J143" s="18"/>
      <c r="K143" s="19">
        <v>0</v>
      </c>
      <c r="L143" s="19">
        <v>0</v>
      </c>
      <c r="M143" s="19">
        <v>0</v>
      </c>
      <c r="N143" s="19">
        <v>0</v>
      </c>
      <c r="O143" s="6"/>
    </row>
    <row r="144" spans="1:15" ht="22.5" x14ac:dyDescent="0.25">
      <c r="A144" s="20"/>
      <c r="B144" s="103"/>
      <c r="C144" s="16"/>
      <c r="D144" s="17" t="s">
        <v>53</v>
      </c>
      <c r="E144" s="13">
        <f t="shared" si="49"/>
        <v>6600</v>
      </c>
      <c r="F144" s="18">
        <v>1800</v>
      </c>
      <c r="G144" s="18"/>
      <c r="H144" s="18"/>
      <c r="I144" s="18"/>
      <c r="J144" s="18"/>
      <c r="K144" s="19">
        <v>1200</v>
      </c>
      <c r="L144" s="19">
        <v>1200</v>
      </c>
      <c r="M144" s="19">
        <v>1200</v>
      </c>
      <c r="N144" s="19">
        <v>1200</v>
      </c>
      <c r="O144" s="6"/>
    </row>
    <row r="145" spans="1:15" ht="22.5" x14ac:dyDescent="0.25">
      <c r="A145" s="20"/>
      <c r="B145" s="103"/>
      <c r="C145" s="16"/>
      <c r="D145" s="17" t="s">
        <v>22</v>
      </c>
      <c r="E145" s="13">
        <f t="shared" si="49"/>
        <v>0</v>
      </c>
      <c r="F145" s="18">
        <v>0</v>
      </c>
      <c r="G145" s="18"/>
      <c r="H145" s="18"/>
      <c r="I145" s="18"/>
      <c r="J145" s="18"/>
      <c r="K145" s="19">
        <v>0</v>
      </c>
      <c r="L145" s="19">
        <v>0</v>
      </c>
      <c r="M145" s="19">
        <v>0</v>
      </c>
      <c r="N145" s="19">
        <v>0</v>
      </c>
      <c r="O145" s="6"/>
    </row>
    <row r="146" spans="1:15" ht="15" customHeight="1" x14ac:dyDescent="0.25">
      <c r="A146" s="20"/>
      <c r="B146" s="103" t="s">
        <v>87</v>
      </c>
      <c r="C146" s="23" t="s">
        <v>27</v>
      </c>
      <c r="D146" s="6" t="s">
        <v>27</v>
      </c>
      <c r="E146" s="22" t="s">
        <v>28</v>
      </c>
      <c r="F146" s="22" t="s">
        <v>29</v>
      </c>
      <c r="G146" s="22" t="s">
        <v>30</v>
      </c>
      <c r="H146" s="22"/>
      <c r="I146" s="22"/>
      <c r="J146" s="22"/>
      <c r="K146" s="22">
        <v>2027</v>
      </c>
      <c r="L146" s="22">
        <v>2028</v>
      </c>
      <c r="M146" s="22">
        <v>2029</v>
      </c>
      <c r="N146" s="22">
        <v>2030</v>
      </c>
      <c r="O146" s="6" t="s">
        <v>27</v>
      </c>
    </row>
    <row r="147" spans="1:15" ht="24.75" customHeight="1" x14ac:dyDescent="0.25">
      <c r="A147" s="20"/>
      <c r="B147" s="103"/>
      <c r="C147" s="23"/>
      <c r="D147" s="6"/>
      <c r="E147" s="22"/>
      <c r="F147" s="22"/>
      <c r="G147" s="24" t="s">
        <v>31</v>
      </c>
      <c r="H147" s="24" t="s">
        <v>32</v>
      </c>
      <c r="I147" s="24" t="s">
        <v>33</v>
      </c>
      <c r="J147" s="24" t="s">
        <v>34</v>
      </c>
      <c r="K147" s="22"/>
      <c r="L147" s="22"/>
      <c r="M147" s="22"/>
      <c r="N147" s="22"/>
      <c r="O147" s="6"/>
    </row>
    <row r="148" spans="1:15" x14ac:dyDescent="0.25">
      <c r="A148" s="20"/>
      <c r="B148" s="103"/>
      <c r="C148" s="23"/>
      <c r="D148" s="6"/>
      <c r="E148" s="24">
        <v>5</v>
      </c>
      <c r="F148" s="24">
        <v>1</v>
      </c>
      <c r="G148" s="24">
        <v>0</v>
      </c>
      <c r="H148" s="24">
        <v>0</v>
      </c>
      <c r="I148" s="24">
        <v>0</v>
      </c>
      <c r="J148" s="24">
        <v>1</v>
      </c>
      <c r="K148" s="24">
        <v>1</v>
      </c>
      <c r="L148" s="24">
        <v>1</v>
      </c>
      <c r="M148" s="24">
        <v>1</v>
      </c>
      <c r="N148" s="24">
        <v>1</v>
      </c>
      <c r="O148" s="6"/>
    </row>
    <row r="149" spans="1:15" ht="15" customHeight="1" x14ac:dyDescent="0.25">
      <c r="A149" s="20" t="s">
        <v>88</v>
      </c>
      <c r="B149" s="103" t="s">
        <v>89</v>
      </c>
      <c r="C149" s="11" t="s">
        <v>16</v>
      </c>
      <c r="D149" s="12" t="s">
        <v>17</v>
      </c>
      <c r="E149" s="13">
        <f>SUM(F149:N149)</f>
        <v>3578.8</v>
      </c>
      <c r="F149" s="14">
        <f>SUM(F150:J153)</f>
        <v>3578.8</v>
      </c>
      <c r="G149" s="14"/>
      <c r="H149" s="14"/>
      <c r="I149" s="14"/>
      <c r="J149" s="14"/>
      <c r="K149" s="15">
        <f>SUM(K150:K153)</f>
        <v>0</v>
      </c>
      <c r="L149" s="15">
        <f t="shared" ref="L149:N149" si="50">SUM(L150:L153)</f>
        <v>0</v>
      </c>
      <c r="M149" s="15">
        <f t="shared" si="50"/>
        <v>0</v>
      </c>
      <c r="N149" s="15">
        <f t="shared" si="50"/>
        <v>0</v>
      </c>
      <c r="O149" s="6" t="s">
        <v>69</v>
      </c>
    </row>
    <row r="150" spans="1:15" ht="22.5" x14ac:dyDescent="0.25">
      <c r="A150" s="20"/>
      <c r="B150" s="103"/>
      <c r="C150" s="16"/>
      <c r="D150" s="17" t="s">
        <v>19</v>
      </c>
      <c r="E150" s="13">
        <f t="shared" ref="E150:E153" si="51">SUM(F150:N150)</f>
        <v>0</v>
      </c>
      <c r="F150" s="18">
        <v>0</v>
      </c>
      <c r="G150" s="18"/>
      <c r="H150" s="18"/>
      <c r="I150" s="18"/>
      <c r="J150" s="18"/>
      <c r="K150" s="19">
        <v>0</v>
      </c>
      <c r="L150" s="19">
        <v>0</v>
      </c>
      <c r="M150" s="19">
        <v>0</v>
      </c>
      <c r="N150" s="19">
        <v>0</v>
      </c>
      <c r="O150" s="6"/>
    </row>
    <row r="151" spans="1:15" ht="22.5" x14ac:dyDescent="0.25">
      <c r="A151" s="20"/>
      <c r="B151" s="103"/>
      <c r="C151" s="16"/>
      <c r="D151" s="17" t="s">
        <v>52</v>
      </c>
      <c r="E151" s="13">
        <f t="shared" si="51"/>
        <v>0</v>
      </c>
      <c r="F151" s="18">
        <v>0</v>
      </c>
      <c r="G151" s="18"/>
      <c r="H151" s="18"/>
      <c r="I151" s="18"/>
      <c r="J151" s="18"/>
      <c r="K151" s="19">
        <v>0</v>
      </c>
      <c r="L151" s="19">
        <v>0</v>
      </c>
      <c r="M151" s="19">
        <v>0</v>
      </c>
      <c r="N151" s="19">
        <v>0</v>
      </c>
      <c r="O151" s="6"/>
    </row>
    <row r="152" spans="1:15" ht="22.5" x14ac:dyDescent="0.25">
      <c r="A152" s="20"/>
      <c r="B152" s="103"/>
      <c r="C152" s="16"/>
      <c r="D152" s="17" t="s">
        <v>53</v>
      </c>
      <c r="E152" s="13">
        <f t="shared" si="51"/>
        <v>3578.8</v>
      </c>
      <c r="F152" s="18">
        <v>3578.8</v>
      </c>
      <c r="G152" s="18"/>
      <c r="H152" s="18"/>
      <c r="I152" s="18"/>
      <c r="J152" s="18"/>
      <c r="K152" s="19">
        <v>0</v>
      </c>
      <c r="L152" s="19">
        <v>0</v>
      </c>
      <c r="M152" s="19">
        <v>0</v>
      </c>
      <c r="N152" s="19">
        <v>0</v>
      </c>
      <c r="O152" s="6"/>
    </row>
    <row r="153" spans="1:15" ht="22.5" x14ac:dyDescent="0.25">
      <c r="A153" s="20"/>
      <c r="B153" s="103"/>
      <c r="C153" s="16"/>
      <c r="D153" s="17" t="s">
        <v>22</v>
      </c>
      <c r="E153" s="13">
        <f t="shared" si="51"/>
        <v>0</v>
      </c>
      <c r="F153" s="18">
        <v>0</v>
      </c>
      <c r="G153" s="18"/>
      <c r="H153" s="18"/>
      <c r="I153" s="18"/>
      <c r="J153" s="18"/>
      <c r="K153" s="19">
        <v>0</v>
      </c>
      <c r="L153" s="19">
        <v>0</v>
      </c>
      <c r="M153" s="19">
        <v>0</v>
      </c>
      <c r="N153" s="19">
        <v>0</v>
      </c>
      <c r="O153" s="6"/>
    </row>
    <row r="154" spans="1:15" ht="15" customHeight="1" x14ac:dyDescent="0.25">
      <c r="A154" s="20"/>
      <c r="B154" s="103" t="s">
        <v>90</v>
      </c>
      <c r="C154" s="23" t="s">
        <v>27</v>
      </c>
      <c r="D154" s="6" t="s">
        <v>27</v>
      </c>
      <c r="E154" s="22" t="s">
        <v>28</v>
      </c>
      <c r="F154" s="22" t="s">
        <v>29</v>
      </c>
      <c r="G154" s="22" t="s">
        <v>30</v>
      </c>
      <c r="H154" s="22"/>
      <c r="I154" s="22"/>
      <c r="J154" s="22"/>
      <c r="K154" s="22">
        <v>2027</v>
      </c>
      <c r="L154" s="22">
        <v>2028</v>
      </c>
      <c r="M154" s="22">
        <v>2029</v>
      </c>
      <c r="N154" s="22">
        <v>2030</v>
      </c>
      <c r="O154" s="6" t="s">
        <v>27</v>
      </c>
    </row>
    <row r="155" spans="1:15" ht="24.75" customHeight="1" x14ac:dyDescent="0.25">
      <c r="A155" s="20"/>
      <c r="B155" s="103"/>
      <c r="C155" s="23"/>
      <c r="D155" s="6"/>
      <c r="E155" s="22"/>
      <c r="F155" s="22"/>
      <c r="G155" s="24" t="s">
        <v>31</v>
      </c>
      <c r="H155" s="24" t="s">
        <v>32</v>
      </c>
      <c r="I155" s="24" t="s">
        <v>33</v>
      </c>
      <c r="J155" s="24" t="s">
        <v>34</v>
      </c>
      <c r="K155" s="22"/>
      <c r="L155" s="22"/>
      <c r="M155" s="22"/>
      <c r="N155" s="22"/>
      <c r="O155" s="6"/>
    </row>
    <row r="156" spans="1:15" x14ac:dyDescent="0.25">
      <c r="A156" s="20"/>
      <c r="B156" s="103"/>
      <c r="C156" s="23"/>
      <c r="D156" s="6"/>
      <c r="E156" s="24">
        <v>1</v>
      </c>
      <c r="F156" s="24">
        <v>1</v>
      </c>
      <c r="G156" s="24">
        <v>0</v>
      </c>
      <c r="H156" s="24">
        <v>0</v>
      </c>
      <c r="I156" s="24">
        <v>0</v>
      </c>
      <c r="J156" s="24">
        <v>1</v>
      </c>
      <c r="K156" s="24">
        <v>0</v>
      </c>
      <c r="L156" s="24">
        <v>0</v>
      </c>
      <c r="M156" s="24">
        <v>0</v>
      </c>
      <c r="N156" s="24">
        <v>0</v>
      </c>
      <c r="O156" s="6"/>
    </row>
    <row r="157" spans="1:15" x14ac:dyDescent="0.25">
      <c r="A157" s="103" t="s">
        <v>91</v>
      </c>
      <c r="B157" s="103"/>
      <c r="C157" s="103"/>
      <c r="D157" s="12" t="s">
        <v>17</v>
      </c>
      <c r="E157" s="13">
        <f>SUM(F157:N157)</f>
        <v>615400.27387999999</v>
      </c>
      <c r="F157" s="14">
        <f>SUM(F158:J161)</f>
        <v>313328.69388000004</v>
      </c>
      <c r="G157" s="14"/>
      <c r="H157" s="14"/>
      <c r="I157" s="14"/>
      <c r="J157" s="14"/>
      <c r="K157" s="15">
        <f>SUM(K158:K161)</f>
        <v>155154.08000000002</v>
      </c>
      <c r="L157" s="15">
        <f>SUM(L158:L161)</f>
        <v>86766</v>
      </c>
      <c r="M157" s="15">
        <f>SUM(M158:M161)</f>
        <v>58951.5</v>
      </c>
      <c r="N157" s="15">
        <f>SUM(N158:N161)</f>
        <v>1200</v>
      </c>
      <c r="O157" s="6" t="s">
        <v>27</v>
      </c>
    </row>
    <row r="158" spans="1:15" ht="22.5" x14ac:dyDescent="0.25">
      <c r="A158" s="103"/>
      <c r="B158" s="103"/>
      <c r="C158" s="103"/>
      <c r="D158" s="17" t="s">
        <v>19</v>
      </c>
      <c r="E158" s="13">
        <f t="shared" ref="E158:E161" si="52">SUM(F158:N158)</f>
        <v>363577.25</v>
      </c>
      <c r="F158" s="134">
        <f>F150+F62+F10</f>
        <v>136690.57</v>
      </c>
      <c r="G158" s="134"/>
      <c r="H158" s="134"/>
      <c r="I158" s="134"/>
      <c r="J158" s="134"/>
      <c r="K158" s="13">
        <f t="shared" ref="K158:N161" si="53">K137+K62+K10</f>
        <v>118825.29000000001</v>
      </c>
      <c r="L158" s="13">
        <f t="shared" si="53"/>
        <v>64516.759999999995</v>
      </c>
      <c r="M158" s="13">
        <f t="shared" si="53"/>
        <v>43544.63</v>
      </c>
      <c r="N158" s="13">
        <f t="shared" si="53"/>
        <v>0</v>
      </c>
      <c r="O158" s="6"/>
    </row>
    <row r="159" spans="1:15" ht="22.5" x14ac:dyDescent="0.25">
      <c r="A159" s="103"/>
      <c r="B159" s="103"/>
      <c r="C159" s="103"/>
      <c r="D159" s="17" t="s">
        <v>52</v>
      </c>
      <c r="E159" s="13">
        <f t="shared" si="52"/>
        <v>0</v>
      </c>
      <c r="F159" s="134">
        <f>F138+F63+F11</f>
        <v>0</v>
      </c>
      <c r="G159" s="134"/>
      <c r="H159" s="134"/>
      <c r="I159" s="134"/>
      <c r="J159" s="134"/>
      <c r="K159" s="13">
        <f t="shared" si="53"/>
        <v>0</v>
      </c>
      <c r="L159" s="13">
        <f t="shared" si="53"/>
        <v>0</v>
      </c>
      <c r="M159" s="13">
        <f t="shared" si="53"/>
        <v>0</v>
      </c>
      <c r="N159" s="13">
        <f t="shared" si="53"/>
        <v>0</v>
      </c>
      <c r="O159" s="6"/>
    </row>
    <row r="160" spans="1:15" ht="22.5" x14ac:dyDescent="0.25">
      <c r="A160" s="103"/>
      <c r="B160" s="103"/>
      <c r="C160" s="103"/>
      <c r="D160" s="17" t="s">
        <v>53</v>
      </c>
      <c r="E160" s="13">
        <f t="shared" si="52"/>
        <v>251823.02387999999</v>
      </c>
      <c r="F160" s="134">
        <f>F139+F64+F12+F126</f>
        <v>176638.12388</v>
      </c>
      <c r="G160" s="134"/>
      <c r="H160" s="134"/>
      <c r="I160" s="134"/>
      <c r="J160" s="134"/>
      <c r="K160" s="13">
        <f t="shared" si="53"/>
        <v>36328.79</v>
      </c>
      <c r="L160" s="13">
        <f t="shared" si="53"/>
        <v>22249.24</v>
      </c>
      <c r="M160" s="13">
        <f t="shared" si="53"/>
        <v>15406.87</v>
      </c>
      <c r="N160" s="13">
        <f t="shared" si="53"/>
        <v>1200</v>
      </c>
      <c r="O160" s="6"/>
    </row>
    <row r="161" spans="1:15" ht="22.5" x14ac:dyDescent="0.25">
      <c r="A161" s="103"/>
      <c r="B161" s="103"/>
      <c r="C161" s="103"/>
      <c r="D161" s="17" t="s">
        <v>22</v>
      </c>
      <c r="E161" s="13">
        <f t="shared" si="52"/>
        <v>0</v>
      </c>
      <c r="F161" s="134">
        <f>F140+F65+F13</f>
        <v>0</v>
      </c>
      <c r="G161" s="134"/>
      <c r="H161" s="134"/>
      <c r="I161" s="134"/>
      <c r="J161" s="134"/>
      <c r="K161" s="13">
        <f t="shared" si="53"/>
        <v>0</v>
      </c>
      <c r="L161" s="13">
        <f t="shared" si="53"/>
        <v>0</v>
      </c>
      <c r="M161" s="13">
        <f t="shared" si="53"/>
        <v>0</v>
      </c>
      <c r="N161" s="13">
        <f t="shared" si="53"/>
        <v>0</v>
      </c>
      <c r="O161" s="6"/>
    </row>
    <row r="162" spans="1:15" ht="21" customHeight="1" x14ac:dyDescent="0.25">
      <c r="A162" s="135"/>
      <c r="B162" s="135"/>
      <c r="C162" s="135"/>
      <c r="D162" s="135"/>
      <c r="E162" s="136"/>
      <c r="F162" s="137"/>
      <c r="G162" s="137"/>
      <c r="H162" s="137"/>
      <c r="I162" s="137"/>
      <c r="J162" s="137"/>
      <c r="K162" s="136"/>
      <c r="L162" s="136"/>
      <c r="M162" s="136"/>
      <c r="N162" s="136"/>
      <c r="O162" s="138" t="s">
        <v>92</v>
      </c>
    </row>
    <row r="163" spans="1:15" x14ac:dyDescent="0.25">
      <c r="A163" s="135"/>
      <c r="B163" s="135"/>
      <c r="C163" s="135"/>
      <c r="D163" s="135"/>
      <c r="E163" s="135"/>
      <c r="F163" s="135"/>
      <c r="G163" s="135"/>
      <c r="H163" s="135"/>
      <c r="I163" s="135"/>
      <c r="J163" s="135"/>
      <c r="K163" s="135"/>
      <c r="L163" s="135"/>
      <c r="M163" s="135"/>
      <c r="N163" s="135"/>
      <c r="O163" s="135"/>
    </row>
  </sheetData>
  <mergeCells count="348">
    <mergeCell ref="F160:J160"/>
    <mergeCell ref="F161:J161"/>
    <mergeCell ref="K154:K155"/>
    <mergeCell ref="L154:L155"/>
    <mergeCell ref="M154:M155"/>
    <mergeCell ref="N154:N155"/>
    <mergeCell ref="O154:O156"/>
    <mergeCell ref="A157:C161"/>
    <mergeCell ref="F157:J157"/>
    <mergeCell ref="O157:O161"/>
    <mergeCell ref="F158:J158"/>
    <mergeCell ref="F159:J159"/>
    <mergeCell ref="F150:J150"/>
    <mergeCell ref="F151:J151"/>
    <mergeCell ref="F152:J152"/>
    <mergeCell ref="F153:J153"/>
    <mergeCell ref="B154:B156"/>
    <mergeCell ref="C154:C156"/>
    <mergeCell ref="D154:D156"/>
    <mergeCell ref="E154:E155"/>
    <mergeCell ref="F154:F155"/>
    <mergeCell ref="G154:J154"/>
    <mergeCell ref="K146:K147"/>
    <mergeCell ref="L146:L147"/>
    <mergeCell ref="M146:M147"/>
    <mergeCell ref="N146:N147"/>
    <mergeCell ref="O146:O148"/>
    <mergeCell ref="A149:A156"/>
    <mergeCell ref="B149:B153"/>
    <mergeCell ref="C149:C153"/>
    <mergeCell ref="F149:J149"/>
    <mergeCell ref="O149:O153"/>
    <mergeCell ref="O141:O145"/>
    <mergeCell ref="F142:J142"/>
    <mergeCell ref="F143:J143"/>
    <mergeCell ref="F144:J144"/>
    <mergeCell ref="F145:J145"/>
    <mergeCell ref="B146:B148"/>
    <mergeCell ref="C146:C148"/>
    <mergeCell ref="D146:D148"/>
    <mergeCell ref="E146:E147"/>
    <mergeCell ref="F146:F147"/>
    <mergeCell ref="F137:J137"/>
    <mergeCell ref="F138:J138"/>
    <mergeCell ref="F139:J139"/>
    <mergeCell ref="F140:J140"/>
    <mergeCell ref="A141:A148"/>
    <mergeCell ref="B141:B145"/>
    <mergeCell ref="C141:C145"/>
    <mergeCell ref="F141:J141"/>
    <mergeCell ref="G146:J146"/>
    <mergeCell ref="K133:K134"/>
    <mergeCell ref="L133:L134"/>
    <mergeCell ref="M133:M134"/>
    <mergeCell ref="N133:N134"/>
    <mergeCell ref="O133:O135"/>
    <mergeCell ref="A136:A140"/>
    <mergeCell ref="B136:B140"/>
    <mergeCell ref="C136:C140"/>
    <mergeCell ref="F136:J136"/>
    <mergeCell ref="O136:O140"/>
    <mergeCell ref="F129:J129"/>
    <mergeCell ref="F130:J130"/>
    <mergeCell ref="F131:J131"/>
    <mergeCell ref="F132:J132"/>
    <mergeCell ref="B133:B135"/>
    <mergeCell ref="C133:C135"/>
    <mergeCell ref="D133:D135"/>
    <mergeCell ref="E133:E134"/>
    <mergeCell ref="F133:F134"/>
    <mergeCell ref="G133:J133"/>
    <mergeCell ref="O123:O127"/>
    <mergeCell ref="F124:J124"/>
    <mergeCell ref="F125:J125"/>
    <mergeCell ref="F126:J126"/>
    <mergeCell ref="F127:J127"/>
    <mergeCell ref="A128:A135"/>
    <mergeCell ref="B128:B132"/>
    <mergeCell ref="C128:C132"/>
    <mergeCell ref="F128:J128"/>
    <mergeCell ref="O128:O132"/>
    <mergeCell ref="F119:J119"/>
    <mergeCell ref="F120:J120"/>
    <mergeCell ref="F121:J121"/>
    <mergeCell ref="F122:J122"/>
    <mergeCell ref="A123:A127"/>
    <mergeCell ref="B123:B127"/>
    <mergeCell ref="C123:C127"/>
    <mergeCell ref="F123:J123"/>
    <mergeCell ref="K115:K116"/>
    <mergeCell ref="L115:L116"/>
    <mergeCell ref="M115:M116"/>
    <mergeCell ref="N115:N116"/>
    <mergeCell ref="O115:O117"/>
    <mergeCell ref="A118:A122"/>
    <mergeCell ref="B118:B122"/>
    <mergeCell ref="C118:C122"/>
    <mergeCell ref="F118:J118"/>
    <mergeCell ref="O118:O122"/>
    <mergeCell ref="O110:O114"/>
    <mergeCell ref="F111:J111"/>
    <mergeCell ref="F112:J112"/>
    <mergeCell ref="F113:J113"/>
    <mergeCell ref="F114:J114"/>
    <mergeCell ref="B115:B117"/>
    <mergeCell ref="C115:C117"/>
    <mergeCell ref="D115:D117"/>
    <mergeCell ref="E115:E116"/>
    <mergeCell ref="F115:F116"/>
    <mergeCell ref="F106:J106"/>
    <mergeCell ref="F107:J107"/>
    <mergeCell ref="F108:J108"/>
    <mergeCell ref="F109:J109"/>
    <mergeCell ref="A110:A117"/>
    <mergeCell ref="B110:B114"/>
    <mergeCell ref="C110:C114"/>
    <mergeCell ref="F110:J110"/>
    <mergeCell ref="G115:J115"/>
    <mergeCell ref="K102:K103"/>
    <mergeCell ref="L102:L103"/>
    <mergeCell ref="M102:M103"/>
    <mergeCell ref="N102:N103"/>
    <mergeCell ref="O102:O104"/>
    <mergeCell ref="A105:A109"/>
    <mergeCell ref="B105:B109"/>
    <mergeCell ref="C105:C109"/>
    <mergeCell ref="F105:J105"/>
    <mergeCell ref="O105:O109"/>
    <mergeCell ref="F98:J98"/>
    <mergeCell ref="F99:J99"/>
    <mergeCell ref="F100:J100"/>
    <mergeCell ref="F101:J101"/>
    <mergeCell ref="B102:B104"/>
    <mergeCell ref="C102:C104"/>
    <mergeCell ref="D102:D104"/>
    <mergeCell ref="E102:E103"/>
    <mergeCell ref="F102:F103"/>
    <mergeCell ref="G102:J102"/>
    <mergeCell ref="O92:O96"/>
    <mergeCell ref="F93:J93"/>
    <mergeCell ref="F94:J94"/>
    <mergeCell ref="F95:J95"/>
    <mergeCell ref="F96:J96"/>
    <mergeCell ref="A97:A104"/>
    <mergeCell ref="B97:B101"/>
    <mergeCell ref="C97:C101"/>
    <mergeCell ref="F97:J97"/>
    <mergeCell ref="O97:O101"/>
    <mergeCell ref="F88:J88"/>
    <mergeCell ref="F89:J89"/>
    <mergeCell ref="F90:J90"/>
    <mergeCell ref="F91:J91"/>
    <mergeCell ref="A92:A96"/>
    <mergeCell ref="B92:B96"/>
    <mergeCell ref="C92:C96"/>
    <mergeCell ref="F92:J92"/>
    <mergeCell ref="K84:K85"/>
    <mergeCell ref="L84:L85"/>
    <mergeCell ref="M84:M85"/>
    <mergeCell ref="N84:N85"/>
    <mergeCell ref="O84:O86"/>
    <mergeCell ref="A87:A91"/>
    <mergeCell ref="B87:B91"/>
    <mergeCell ref="C87:C91"/>
    <mergeCell ref="F87:J87"/>
    <mergeCell ref="O87:O91"/>
    <mergeCell ref="O79:O83"/>
    <mergeCell ref="F80:J80"/>
    <mergeCell ref="F81:J81"/>
    <mergeCell ref="F82:J82"/>
    <mergeCell ref="F83:J83"/>
    <mergeCell ref="B84:B86"/>
    <mergeCell ref="C84:C86"/>
    <mergeCell ref="D84:D86"/>
    <mergeCell ref="E84:E85"/>
    <mergeCell ref="F84:F85"/>
    <mergeCell ref="F76:J76"/>
    <mergeCell ref="F77:J77"/>
    <mergeCell ref="F78:J78"/>
    <mergeCell ref="A79:A86"/>
    <mergeCell ref="B79:B83"/>
    <mergeCell ref="C79:C83"/>
    <mergeCell ref="F79:J79"/>
    <mergeCell ref="G84:J84"/>
    <mergeCell ref="L71:L72"/>
    <mergeCell ref="M71:M72"/>
    <mergeCell ref="N71:N72"/>
    <mergeCell ref="O71:O73"/>
    <mergeCell ref="A74:A78"/>
    <mergeCell ref="B74:B78"/>
    <mergeCell ref="C74:C78"/>
    <mergeCell ref="F74:J74"/>
    <mergeCell ref="O74:O78"/>
    <mergeCell ref="F75:J75"/>
    <mergeCell ref="C71:C73"/>
    <mergeCell ref="D71:D73"/>
    <mergeCell ref="E71:E72"/>
    <mergeCell ref="F71:F72"/>
    <mergeCell ref="G71:J71"/>
    <mergeCell ref="K71:K72"/>
    <mergeCell ref="A66:A73"/>
    <mergeCell ref="B66:B70"/>
    <mergeCell ref="C66:C70"/>
    <mergeCell ref="F66:J66"/>
    <mergeCell ref="O66:O70"/>
    <mergeCell ref="F67:J67"/>
    <mergeCell ref="F68:J68"/>
    <mergeCell ref="F69:J69"/>
    <mergeCell ref="F70:J70"/>
    <mergeCell ref="B71:B73"/>
    <mergeCell ref="A61:A65"/>
    <mergeCell ref="B61:B65"/>
    <mergeCell ref="C61:C65"/>
    <mergeCell ref="F61:J61"/>
    <mergeCell ref="O61:O65"/>
    <mergeCell ref="F62:J62"/>
    <mergeCell ref="F63:J63"/>
    <mergeCell ref="F64:J64"/>
    <mergeCell ref="F65:J65"/>
    <mergeCell ref="O53:O55"/>
    <mergeCell ref="A56:A60"/>
    <mergeCell ref="B56:B60"/>
    <mergeCell ref="C56:C60"/>
    <mergeCell ref="F56:J56"/>
    <mergeCell ref="O56:O60"/>
    <mergeCell ref="F57:J57"/>
    <mergeCell ref="F58:J58"/>
    <mergeCell ref="F59:J59"/>
    <mergeCell ref="F60:J60"/>
    <mergeCell ref="F53:F54"/>
    <mergeCell ref="G53:J53"/>
    <mergeCell ref="K53:K54"/>
    <mergeCell ref="L53:L54"/>
    <mergeCell ref="M53:M54"/>
    <mergeCell ref="N53:N54"/>
    <mergeCell ref="O48:O52"/>
    <mergeCell ref="F49:J49"/>
    <mergeCell ref="F50:J50"/>
    <mergeCell ref="F51:J51"/>
    <mergeCell ref="F52:J52"/>
    <mergeCell ref="A53:A55"/>
    <mergeCell ref="B53:B55"/>
    <mergeCell ref="C53:C55"/>
    <mergeCell ref="D53:D55"/>
    <mergeCell ref="E53:E54"/>
    <mergeCell ref="F44:J44"/>
    <mergeCell ref="F45:J45"/>
    <mergeCell ref="F46:J46"/>
    <mergeCell ref="F47:J47"/>
    <mergeCell ref="A48:A52"/>
    <mergeCell ref="B48:B52"/>
    <mergeCell ref="C48:C52"/>
    <mergeCell ref="F48:J48"/>
    <mergeCell ref="K40:K41"/>
    <mergeCell ref="L40:L41"/>
    <mergeCell ref="M40:M41"/>
    <mergeCell ref="N40:N41"/>
    <mergeCell ref="O40:O42"/>
    <mergeCell ref="A43:A47"/>
    <mergeCell ref="B43:B47"/>
    <mergeCell ref="C43:C47"/>
    <mergeCell ref="F43:J43"/>
    <mergeCell ref="O43:O47"/>
    <mergeCell ref="F36:J36"/>
    <mergeCell ref="F37:J37"/>
    <mergeCell ref="F38:J38"/>
    <mergeCell ref="F39:J39"/>
    <mergeCell ref="B40:B42"/>
    <mergeCell ref="C40:C42"/>
    <mergeCell ref="D40:D42"/>
    <mergeCell ref="E40:E41"/>
    <mergeCell ref="F40:F41"/>
    <mergeCell ref="G40:J40"/>
    <mergeCell ref="O30:O34"/>
    <mergeCell ref="F31:J31"/>
    <mergeCell ref="F32:J32"/>
    <mergeCell ref="F33:J33"/>
    <mergeCell ref="F34:J34"/>
    <mergeCell ref="A35:A42"/>
    <mergeCell ref="B35:B39"/>
    <mergeCell ref="C35:C39"/>
    <mergeCell ref="F35:J35"/>
    <mergeCell ref="O35:O39"/>
    <mergeCell ref="K27:K28"/>
    <mergeCell ref="L27:L28"/>
    <mergeCell ref="M27:M28"/>
    <mergeCell ref="N27:N28"/>
    <mergeCell ref="A30:A34"/>
    <mergeCell ref="B30:B34"/>
    <mergeCell ref="C30:C34"/>
    <mergeCell ref="F30:J30"/>
    <mergeCell ref="F23:J23"/>
    <mergeCell ref="F24:J24"/>
    <mergeCell ref="F25:J25"/>
    <mergeCell ref="F26:J26"/>
    <mergeCell ref="B27:B29"/>
    <mergeCell ref="C27:C29"/>
    <mergeCell ref="D27:D29"/>
    <mergeCell ref="E27:E28"/>
    <mergeCell ref="F27:F28"/>
    <mergeCell ref="G27:J27"/>
    <mergeCell ref="K19:K20"/>
    <mergeCell ref="L19:L20"/>
    <mergeCell ref="M19:M20"/>
    <mergeCell ref="N19:N20"/>
    <mergeCell ref="O19:O21"/>
    <mergeCell ref="A22:A29"/>
    <mergeCell ref="B22:B26"/>
    <mergeCell ref="C22:C26"/>
    <mergeCell ref="F22:J22"/>
    <mergeCell ref="O22:O29"/>
    <mergeCell ref="O14:O18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2:J12"/>
    <mergeCell ref="F13:J13"/>
    <mergeCell ref="A14:A21"/>
    <mergeCell ref="B14:B18"/>
    <mergeCell ref="C14:C18"/>
    <mergeCell ref="F14:J14"/>
    <mergeCell ref="G19:J19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F11:J11"/>
    <mergeCell ref="L1:O1"/>
    <mergeCell ref="L2:O2"/>
    <mergeCell ref="L4:O4"/>
    <mergeCell ref="A5:O5"/>
    <mergeCell ref="A6:A7"/>
    <mergeCell ref="B6:B7"/>
    <mergeCell ref="C6:C7"/>
    <mergeCell ref="D6:D7"/>
    <mergeCell ref="E6:E7"/>
    <mergeCell ref="F6:N6"/>
  </mergeCells>
  <pageMargins left="0.70866141732283472" right="0.19685039370078741" top="0.74803149606299213" bottom="0.74803149606299213" header="0.31496062992125984" footer="0.31496062992125984"/>
  <pageSetup paperSize="9" scale="71" fitToHeight="1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2026-10-20T14:20:40Z</dcterms:modified>
</cp:coreProperties>
</file>