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231\"/>
    </mc:Choice>
  </mc:AlternateContent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8" i="1" l="1"/>
  <c r="H78" i="1"/>
  <c r="G78" i="1" s="1"/>
  <c r="I77" i="1"/>
  <c r="H77" i="1"/>
  <c r="G77" i="1"/>
  <c r="I76" i="1"/>
  <c r="H76" i="1"/>
  <c r="I75" i="1"/>
  <c r="H75" i="1"/>
  <c r="G75" i="1" s="1"/>
  <c r="I74" i="1"/>
  <c r="H74" i="1"/>
  <c r="I73" i="1"/>
  <c r="H73" i="1"/>
  <c r="G73" i="1" s="1"/>
  <c r="I72" i="1"/>
  <c r="H72" i="1"/>
  <c r="I71" i="1"/>
  <c r="H71" i="1"/>
  <c r="I70" i="1"/>
  <c r="H70" i="1"/>
  <c r="I69" i="1"/>
  <c r="H69" i="1"/>
  <c r="P68" i="1"/>
  <c r="P69" i="1" s="1"/>
  <c r="I68" i="1"/>
  <c r="H68" i="1"/>
  <c r="G68" i="1" s="1"/>
  <c r="I67" i="1"/>
  <c r="H67" i="1"/>
  <c r="G67" i="1" s="1"/>
  <c r="I66" i="1"/>
  <c r="H66" i="1"/>
  <c r="I65" i="1"/>
  <c r="H65" i="1"/>
  <c r="I64" i="1"/>
  <c r="H64" i="1"/>
  <c r="P64" i="1" s="1"/>
  <c r="I63" i="1"/>
  <c r="H63" i="1"/>
  <c r="P63" i="1" s="1"/>
  <c r="I62" i="1"/>
  <c r="H62" i="1"/>
  <c r="P62" i="1" s="1"/>
  <c r="I61" i="1"/>
  <c r="H61" i="1"/>
  <c r="I60" i="1"/>
  <c r="H60" i="1"/>
  <c r="G60" i="1" s="1"/>
  <c r="I59" i="1"/>
  <c r="H59" i="1"/>
  <c r="I58" i="1"/>
  <c r="H58" i="1"/>
  <c r="I57" i="1"/>
  <c r="H57" i="1"/>
  <c r="G57" i="1" s="1"/>
  <c r="I56" i="1"/>
  <c r="H56" i="1"/>
  <c r="G56" i="1" s="1"/>
  <c r="I55" i="1"/>
  <c r="H55" i="1"/>
  <c r="I54" i="1"/>
  <c r="H54" i="1"/>
  <c r="I53" i="1"/>
  <c r="H53" i="1"/>
  <c r="G53" i="1" s="1"/>
  <c r="I52" i="1"/>
  <c r="H52" i="1"/>
  <c r="G52" i="1" s="1"/>
  <c r="I51" i="1"/>
  <c r="H51" i="1"/>
  <c r="I50" i="1"/>
  <c r="H50" i="1"/>
  <c r="I49" i="1"/>
  <c r="H49" i="1"/>
  <c r="I48" i="1"/>
  <c r="G48" i="1" s="1"/>
  <c r="H48" i="1"/>
  <c r="I47" i="1"/>
  <c r="H47" i="1"/>
  <c r="I46" i="1"/>
  <c r="H46" i="1"/>
  <c r="G46" i="1" s="1"/>
  <c r="I45" i="1"/>
  <c r="H45" i="1"/>
  <c r="G45" i="1" s="1"/>
  <c r="I44" i="1"/>
  <c r="H44" i="1"/>
  <c r="G44" i="1" s="1"/>
  <c r="I43" i="1"/>
  <c r="H43" i="1"/>
  <c r="G43" i="1" s="1"/>
  <c r="I42" i="1"/>
  <c r="H42" i="1"/>
  <c r="I41" i="1"/>
  <c r="H41" i="1"/>
  <c r="G41" i="1" s="1"/>
  <c r="I40" i="1"/>
  <c r="H40" i="1"/>
  <c r="G40" i="1" s="1"/>
  <c r="I39" i="1"/>
  <c r="H39" i="1"/>
  <c r="G39" i="1" s="1"/>
  <c r="I38" i="1"/>
  <c r="H38" i="1"/>
  <c r="I37" i="1"/>
  <c r="H37" i="1"/>
  <c r="G37" i="1" s="1"/>
  <c r="I36" i="1"/>
  <c r="H36" i="1"/>
  <c r="G36" i="1"/>
  <c r="I35" i="1"/>
  <c r="H35" i="1"/>
  <c r="I34" i="1"/>
  <c r="H34" i="1"/>
  <c r="G34" i="1" s="1"/>
  <c r="I33" i="1"/>
  <c r="H33" i="1"/>
  <c r="I32" i="1"/>
  <c r="H32" i="1"/>
  <c r="G32" i="1"/>
  <c r="I31" i="1"/>
  <c r="H31" i="1"/>
  <c r="I30" i="1"/>
  <c r="H30" i="1"/>
  <c r="G30" i="1" s="1"/>
  <c r="I29" i="1"/>
  <c r="H29" i="1"/>
  <c r="G29" i="1" s="1"/>
  <c r="I28" i="1"/>
  <c r="H28" i="1"/>
  <c r="G28" i="1" s="1"/>
  <c r="I27" i="1"/>
  <c r="H27" i="1"/>
  <c r="I26" i="1"/>
  <c r="H26" i="1"/>
  <c r="I25" i="1"/>
  <c r="H25" i="1"/>
  <c r="G25" i="1" s="1"/>
  <c r="I24" i="1"/>
  <c r="H24" i="1"/>
  <c r="G24" i="1" s="1"/>
  <c r="I23" i="1"/>
  <c r="H23" i="1"/>
  <c r="I22" i="1"/>
  <c r="H22" i="1"/>
  <c r="I21" i="1"/>
  <c r="H21" i="1"/>
  <c r="G21" i="1" s="1"/>
  <c r="I20" i="1"/>
  <c r="H20" i="1"/>
  <c r="G20" i="1" s="1"/>
  <c r="I19" i="1"/>
  <c r="H19" i="1"/>
  <c r="I18" i="1"/>
  <c r="H18" i="1"/>
  <c r="I17" i="1"/>
  <c r="H17" i="1"/>
  <c r="I16" i="1"/>
  <c r="G16" i="1" s="1"/>
  <c r="H16" i="1"/>
  <c r="I15" i="1"/>
  <c r="H15" i="1"/>
  <c r="I14" i="1"/>
  <c r="H14" i="1"/>
  <c r="G14" i="1" s="1"/>
  <c r="I13" i="1"/>
  <c r="H13" i="1"/>
  <c r="I12" i="1"/>
  <c r="H12" i="1"/>
  <c r="G12" i="1" s="1"/>
  <c r="I11" i="1"/>
  <c r="H11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O10" i="1"/>
  <c r="N10" i="1"/>
  <c r="M10" i="1"/>
  <c r="L10" i="1"/>
  <c r="K10" i="1"/>
  <c r="J10" i="1"/>
  <c r="F10" i="1"/>
  <c r="E10" i="1"/>
  <c r="D10" i="1"/>
  <c r="C10" i="1"/>
  <c r="B9" i="1"/>
  <c r="C9" i="1" s="1"/>
  <c r="D9" i="1" s="1"/>
  <c r="E9" i="1" s="1"/>
  <c r="F9" i="1" s="1"/>
  <c r="G9" i="1" s="1"/>
  <c r="H9" i="1" s="1"/>
  <c r="I9" i="1" s="1"/>
  <c r="J9" i="1" s="1"/>
  <c r="K9" i="1" s="1"/>
  <c r="L9" i="1" s="1"/>
  <c r="M9" i="1" s="1"/>
  <c r="N9" i="1" s="1"/>
  <c r="O9" i="1" s="1"/>
  <c r="P9" i="1" s="1"/>
  <c r="Q9" i="1" s="1"/>
  <c r="R9" i="1" s="1"/>
  <c r="S9" i="1" s="1"/>
  <c r="T9" i="1" s="1"/>
  <c r="U9" i="1" s="1"/>
  <c r="V9" i="1" s="1"/>
  <c r="W9" i="1" s="1"/>
  <c r="X9" i="1" s="1"/>
  <c r="Y9" i="1" s="1"/>
  <c r="Z9" i="1" s="1"/>
  <c r="AA9" i="1" s="1"/>
  <c r="AB9" i="1" s="1"/>
  <c r="G15" i="1" l="1"/>
  <c r="G47" i="1"/>
  <c r="G19" i="1"/>
  <c r="G51" i="1"/>
  <c r="G72" i="1"/>
  <c r="G18" i="1"/>
  <c r="G50" i="1"/>
  <c r="G69" i="1"/>
  <c r="G71" i="1"/>
  <c r="G76" i="1"/>
  <c r="G23" i="1"/>
  <c r="G66" i="1"/>
  <c r="G11" i="1"/>
  <c r="G13" i="1"/>
  <c r="G22" i="1"/>
  <c r="G27" i="1"/>
  <c r="G31" i="1"/>
  <c r="G38" i="1"/>
  <c r="G54" i="1"/>
  <c r="G59" i="1"/>
  <c r="G61" i="1"/>
  <c r="G65" i="1"/>
  <c r="G70" i="1"/>
  <c r="I10" i="1"/>
  <c r="G55" i="1"/>
  <c r="G17" i="1"/>
  <c r="G26" i="1"/>
  <c r="G33" i="1"/>
  <c r="G35" i="1"/>
  <c r="G42" i="1"/>
  <c r="G49" i="1"/>
  <c r="G58" i="1"/>
  <c r="G74" i="1"/>
  <c r="AD9" i="1"/>
  <c r="AE9" i="1" s="1"/>
  <c r="AF9" i="1" s="1"/>
  <c r="AG9" i="1" s="1"/>
  <c r="AH9" i="1" s="1"/>
  <c r="AI9" i="1" s="1"/>
  <c r="AJ9" i="1" s="1"/>
  <c r="AK9" i="1" s="1"/>
  <c r="AL9" i="1" s="1"/>
  <c r="AM9" i="1" s="1"/>
  <c r="AN9" i="1" s="1"/>
  <c r="AO9" i="1" s="1"/>
  <c r="AP9" i="1" s="1"/>
  <c r="AQ9" i="1" s="1"/>
  <c r="AR9" i="1" s="1"/>
  <c r="AS9" i="1" s="1"/>
  <c r="AT9" i="1" s="1"/>
  <c r="AU9" i="1" s="1"/>
  <c r="AV9" i="1" s="1"/>
  <c r="AW9" i="1" s="1"/>
  <c r="AX9" i="1" s="1"/>
  <c r="AY9" i="1" s="1"/>
  <c r="AZ9" i="1" s="1"/>
  <c r="BA9" i="1" s="1"/>
  <c r="BB9" i="1" s="1"/>
  <c r="BC9" i="1" s="1"/>
  <c r="BD9" i="1" s="1"/>
  <c r="BE9" i="1" s="1"/>
  <c r="BF9" i="1" s="1"/>
  <c r="BG9" i="1" s="1"/>
  <c r="BH9" i="1" s="1"/>
  <c r="BI9" i="1" s="1"/>
  <c r="BJ9" i="1" s="1"/>
  <c r="BK9" i="1" s="1"/>
  <c r="BL9" i="1" s="1"/>
  <c r="BM9" i="1" s="1"/>
  <c r="BN9" i="1" s="1"/>
  <c r="BO9" i="1" s="1"/>
  <c r="BP9" i="1" s="1"/>
  <c r="BQ9" i="1" s="1"/>
  <c r="BR9" i="1" s="1"/>
  <c r="BS9" i="1" s="1"/>
  <c r="BT9" i="1" s="1"/>
  <c r="BU9" i="1" s="1"/>
  <c r="BV9" i="1" s="1"/>
  <c r="BW9" i="1" s="1"/>
  <c r="BX9" i="1" s="1"/>
  <c r="BY9" i="1" s="1"/>
  <c r="BZ9" i="1" s="1"/>
  <c r="AC9" i="1"/>
  <c r="P10" i="1"/>
  <c r="H10" i="1"/>
  <c r="G10" i="1" s="1"/>
  <c r="G62" i="1"/>
  <c r="G63" i="1"/>
  <c r="G64" i="1"/>
</calcChain>
</file>

<file path=xl/sharedStrings.xml><?xml version="1.0" encoding="utf-8"?>
<sst xmlns="http://schemas.openxmlformats.org/spreadsheetml/2006/main" count="387" uniqueCount="157">
  <si>
    <t>№ п/п</t>
  </si>
  <si>
    <t>ОМСУ</t>
  </si>
  <si>
    <t>Наименование объекта</t>
  </si>
  <si>
    <t>Номер ID объекта</t>
  </si>
  <si>
    <t>Категория</t>
  </si>
  <si>
    <t>Балансовая принадлежность
(Муниципальная/бесхозяйная)</t>
  </si>
  <si>
    <t xml:space="preserve">Всего уборочная площадь дорожного объекта, кв.м. </t>
  </si>
  <si>
    <t>Проезжая часть</t>
  </si>
  <si>
    <t>Обочина</t>
  </si>
  <si>
    <t>Парковочные карманы</t>
  </si>
  <si>
    <t>Протяженность ливневой канализации, кв.м.</t>
  </si>
  <si>
    <t>Транспортно-пересадочные узлы, кв.м.</t>
  </si>
  <si>
    <t xml:space="preserve"> Озеленение</t>
  </si>
  <si>
    <t>Ограждение, км.</t>
  </si>
  <si>
    <t>Тротуары</t>
  </si>
  <si>
    <t>Велодорожки</t>
  </si>
  <si>
    <t>Автобусные остановки</t>
  </si>
  <si>
    <t>Элементы безопасности
дорожного движения, ед.</t>
  </si>
  <si>
    <t>Итого</t>
  </si>
  <si>
    <t>Механизированная</t>
  </si>
  <si>
    <t>Ручная</t>
  </si>
  <si>
    <t>Уборочная площадь твердого покрытия, кв.м.</t>
  </si>
  <si>
    <t>Уборочная площадь мягкого покрытия, кв.м.</t>
  </si>
  <si>
    <t>Протяженность осевых линий, км.</t>
  </si>
  <si>
    <t>Элементы сопряжения поверхностей, пог. м.</t>
  </si>
  <si>
    <t>Длина, км.</t>
  </si>
  <si>
    <t>Ширина, м.</t>
  </si>
  <si>
    <t>Протяженность лотков, км.</t>
  </si>
  <si>
    <t>Кол-во парковочных мест, ед.</t>
  </si>
  <si>
    <t>Газон, кв.м.</t>
  </si>
  <si>
    <t>Деревья, ед.</t>
  </si>
  <si>
    <t>Цветники</t>
  </si>
  <si>
    <t>Кустарники, ед.</t>
  </si>
  <si>
    <t>Барьерное
(металлические)</t>
  </si>
  <si>
    <t>Парапетные
(бетонные)</t>
  </si>
  <si>
    <t>Тросовые</t>
  </si>
  <si>
    <t>Специализированные
(сетки, решетки, заборы)</t>
  </si>
  <si>
    <t>Шумоизоляционные экраны</t>
  </si>
  <si>
    <t>Уборочная площадь покрытия из асфальтобетона, кв.м.</t>
  </si>
  <si>
    <t>Уборочная площадь покрытия из плитки, кв.м.</t>
  </si>
  <si>
    <t>Малые архитектурные формы</t>
  </si>
  <si>
    <t>Кол-во велодорожек, шт.</t>
  </si>
  <si>
    <t>Иные твердые покрытия</t>
  </si>
  <si>
    <t>Протяженность, км.</t>
  </si>
  <si>
    <t>Конструкции велопарковок, шт.</t>
  </si>
  <si>
    <t>Кол-во остановок, ед.</t>
  </si>
  <si>
    <t>Уборочная площадь твердого покрытия кв.м.</t>
  </si>
  <si>
    <t>Кол-во павильонов, ед.</t>
  </si>
  <si>
    <t>Урны, ед.</t>
  </si>
  <si>
    <t>Светофорные объекты, ед.</t>
  </si>
  <si>
    <t>Дорожные знаки, ед.</t>
  </si>
  <si>
    <t>Искуственные дорожные
 неровности, ед.</t>
  </si>
  <si>
    <t>Сигнальные столбики, ед.</t>
  </si>
  <si>
    <t>Асфальтобетон</t>
  </si>
  <si>
    <t>Бетон</t>
  </si>
  <si>
    <t>Грунтовое</t>
  </si>
  <si>
    <t>Щебень</t>
  </si>
  <si>
    <t>Иное</t>
  </si>
  <si>
    <t>Всего</t>
  </si>
  <si>
    <t>С газонными решетками</t>
  </si>
  <si>
    <t>Однолетники</t>
  </si>
  <si>
    <t>Многолетники</t>
  </si>
  <si>
    <t>Всего, ед.</t>
  </si>
  <si>
    <t>Всего, км.</t>
  </si>
  <si>
    <t>Гравийная крошка</t>
  </si>
  <si>
    <t>Количество 
городской мебели, ед.</t>
  </si>
  <si>
    <t>Асфальтобетон / асфальт / бетон</t>
  </si>
  <si>
    <t>Резиновое покрытие</t>
  </si>
  <si>
    <t>Плитка</t>
  </si>
  <si>
    <t>Элементы сопряжения поверхностей, п.м.</t>
  </si>
  <si>
    <t>Опоры дорожных знаков, ед.</t>
  </si>
  <si>
    <t>Асфальтобетон / асфальт</t>
  </si>
  <si>
    <t>Сборно-разборные
(резиновые / полимерные)</t>
  </si>
  <si>
    <t>Луговой, кв.м.</t>
  </si>
  <si>
    <t>Мавританский, кв.м.</t>
  </si>
  <si>
    <t>Иной, кв.м.</t>
  </si>
  <si>
    <t>Кол-во, ед.</t>
  </si>
  <si>
    <t>Площадь, кв.м.</t>
  </si>
  <si>
    <t>ИТОГО</t>
  </si>
  <si>
    <t>Жуковский</t>
  </si>
  <si>
    <t>г.Жуковский, ул.Баженова</t>
  </si>
  <si>
    <t>IV</t>
  </si>
  <si>
    <t>Муниципальная</t>
  </si>
  <si>
    <t>г.Жуковский, ул.Гудкова</t>
  </si>
  <si>
    <t>II</t>
  </si>
  <si>
    <t>г.Жуковский, ул.Келдыша</t>
  </si>
  <si>
    <t>г.Жуковский, ул.Лацкова</t>
  </si>
  <si>
    <t>г.Жуковский, ул.Нижегородская</t>
  </si>
  <si>
    <t>г.Жуковский, ул.Грищенко</t>
  </si>
  <si>
    <t>г.Жуковский, ул.Школьная</t>
  </si>
  <si>
    <t>г. Жуковский, ул. Солнечная</t>
  </si>
  <si>
    <t>г. Жуковский, Проезд от ул. Жуковского до станции "Отдых"</t>
  </si>
  <si>
    <t>г.Жуковский, ул.Осипенко</t>
  </si>
  <si>
    <t>г.Жуковский, ул.Анохина</t>
  </si>
  <si>
    <t>III</t>
  </si>
  <si>
    <t>г.Жуковский, ул.Береговая</t>
  </si>
  <si>
    <t>г.Жуковский, ул.Гастелло</t>
  </si>
  <si>
    <t>V</t>
  </si>
  <si>
    <t>г.Жуковский, ул.Заводская</t>
  </si>
  <si>
    <t>г.Жуковский, ул.Калугина</t>
  </si>
  <si>
    <t>г.Жуковский, ул.Комсомольская</t>
  </si>
  <si>
    <t>г.Жуковский, ул.Лесная</t>
  </si>
  <si>
    <t>г.Жуковский, ул.Луч</t>
  </si>
  <si>
    <t>г.Жуковский, ул.Магистральная</t>
  </si>
  <si>
    <t>г.Жуковский, ул.Макаревского</t>
  </si>
  <si>
    <t>г.Жуковский, ул.Молодежная</t>
  </si>
  <si>
    <t>г.Жуковский, ул.Московская</t>
  </si>
  <si>
    <t>г.Жуковский, ул.Муромская</t>
  </si>
  <si>
    <t>г.Жуковский, ул.Наркомвод (от проходных ОАО «Экспериментальный машиностроительный завод им. В.М.Мясищева» до СНТ "Глушица"</t>
  </si>
  <si>
    <t>г.Жуковский, ул.Пушкина</t>
  </si>
  <si>
    <t>г.Жуковский, ул.Семашко</t>
  </si>
  <si>
    <t>г.Жуковский, ул.Серова</t>
  </si>
  <si>
    <t>г.Жуковский, ул.Советская</t>
  </si>
  <si>
    <t>г.Жуковский, ул.Спасателей</t>
  </si>
  <si>
    <t>г.Жуковский, ул.Станкявичуса</t>
  </si>
  <si>
    <t>г.Жуковский, ул.Строительная</t>
  </si>
  <si>
    <t>г.Жуковский, ул.Федотова</t>
  </si>
  <si>
    <t>г.Жуковский, ул.Чаплыгина</t>
  </si>
  <si>
    <t>г.Жуковский, Коммунальный проезд</t>
  </si>
  <si>
    <t>г.Жуковский, Ново-Рождественный проезд</t>
  </si>
  <si>
    <t>г.Жуковский, ул. 1-ый проезд Маяковского</t>
  </si>
  <si>
    <t>г.Жуковский, ул. 2-ой проезд Маяковского</t>
  </si>
  <si>
    <t>г.Жуковский, Садовый проезд</t>
  </si>
  <si>
    <t>г.Жуковский,2-й проезд Ломоносова</t>
  </si>
  <si>
    <t>г.Жуковский,проезд Чаплыгина</t>
  </si>
  <si>
    <t>г.Жуковский,Студенческий проезд</t>
  </si>
  <si>
    <t>г.Жуковский,Мемориальный проезд</t>
  </si>
  <si>
    <t>г. Жуковский, ул. Левченко</t>
  </si>
  <si>
    <t>г. Жуковский, ул. проезд Молодежный</t>
  </si>
  <si>
    <t>г.Жуковский, ул.Садовая</t>
  </si>
  <si>
    <t>г.Жуковский, ул.Фрунзе</t>
  </si>
  <si>
    <t>г.Жуковский, ул.Чапаева</t>
  </si>
  <si>
    <t>г.Жуковский, ул.Дзержинского</t>
  </si>
  <si>
    <t>г.Жуковский, ул.Жуковского</t>
  </si>
  <si>
    <t>г.Жуковский, ул.Клубная уч.1</t>
  </si>
  <si>
    <t>г.Жуковский, ул Клубная, уч.2</t>
  </si>
  <si>
    <t>г.Жуковский, ул Клубная</t>
  </si>
  <si>
    <t>г.Жуковский, ул.Менделеева</t>
  </si>
  <si>
    <t>г.Жуковский, ул Энергетическая</t>
  </si>
  <si>
    <t>г.Жуковский, ул Чкалова</t>
  </si>
  <si>
    <t>ул. Маяковского. уч.1</t>
  </si>
  <si>
    <t>ул. Маяковского. уч.2.</t>
  </si>
  <si>
    <t>г. Жуковский, ул. Гарнаева</t>
  </si>
  <si>
    <t>г. Жуковский,  ул. 1-й проезд по ул. Полевая</t>
  </si>
  <si>
    <t>г. Жуковский,  ул. 2-й проезд по ул. Полевая</t>
  </si>
  <si>
    <t>г. Жуковский,  ул. Воронцовская</t>
  </si>
  <si>
    <t>г. Жуковский,  ул. Заречная</t>
  </si>
  <si>
    <t>г. Жуковский,  ул. Луговая</t>
  </si>
  <si>
    <t>г. Жуковский,  ул. Отрадная</t>
  </si>
  <si>
    <t>г. Жуковский,  ул. Полевая</t>
  </si>
  <si>
    <t>г. Жуковский,  ул. 1-й проезд по Кооперативная</t>
  </si>
  <si>
    <t>г.Жуковский, 1-й проезд Ломоносова</t>
  </si>
  <si>
    <t>Приложение  к постановлению</t>
  </si>
  <si>
    <t>Администрации городского округа Жуковский</t>
  </si>
  <si>
    <t>Титульный список автомобильных дорог общего пользования местного значения в городском округе Жуковский</t>
  </si>
  <si>
    <t>г.Жуковский, ул.Дугина (участок от ул. Наб. Циолковского до ул.Гудкова)</t>
  </si>
  <si>
    <t>от 23.09.2026 №1231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</si>
</sst>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Continuous" vertical="center"/>
    </xf>
    <xf numFmtId="0" fontId="3" fillId="2" borderId="35" xfId="0" applyFont="1" applyFill="1" applyBorder="1" applyAlignment="1">
      <alignment horizontal="centerContinuous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4" fontId="3" fillId="2" borderId="34" xfId="0" applyNumberFormat="1" applyFont="1" applyFill="1" applyBorder="1" applyAlignment="1">
      <alignment horizontal="center" vertical="center"/>
    </xf>
    <xf numFmtId="4" fontId="3" fillId="2" borderId="35" xfId="0" applyNumberFormat="1" applyFont="1" applyFill="1" applyBorder="1" applyAlignment="1">
      <alignment horizontal="center" vertical="center"/>
    </xf>
    <xf numFmtId="4" fontId="3" fillId="2" borderId="37" xfId="0" applyNumberFormat="1" applyFont="1" applyFill="1" applyBorder="1" applyAlignment="1">
      <alignment horizontal="center" vertical="center"/>
    </xf>
    <xf numFmtId="4" fontId="3" fillId="2" borderId="38" xfId="0" applyNumberFormat="1" applyFont="1" applyFill="1" applyBorder="1" applyAlignment="1">
      <alignment horizontal="center" vertical="center"/>
    </xf>
    <xf numFmtId="0" fontId="2" fillId="3" borderId="39" xfId="0" applyFont="1" applyFill="1" applyBorder="1" applyAlignment="1" applyProtection="1">
      <alignment horizontal="center" vertical="center"/>
      <protection locked="0"/>
    </xf>
    <xf numFmtId="0" fontId="2" fillId="3" borderId="40" xfId="0" applyFont="1" applyFill="1" applyBorder="1" applyAlignment="1" applyProtection="1">
      <alignment horizontal="left" vertical="center" wrapText="1"/>
      <protection locked="0"/>
    </xf>
    <xf numFmtId="0" fontId="2" fillId="3" borderId="40" xfId="0" applyFont="1" applyFill="1" applyBorder="1" applyAlignment="1" applyProtection="1">
      <alignment vertical="center" wrapText="1"/>
      <protection locked="0"/>
    </xf>
    <xf numFmtId="0" fontId="2" fillId="3" borderId="40" xfId="0" applyFont="1" applyFill="1" applyBorder="1" applyAlignment="1" applyProtection="1">
      <alignment horizontal="center" vertical="center" wrapText="1"/>
      <protection locked="0"/>
    </xf>
    <xf numFmtId="0" fontId="2" fillId="3" borderId="41" xfId="0" applyFont="1" applyFill="1" applyBorder="1" applyAlignment="1" applyProtection="1">
      <alignment horizontal="center" vertical="center" wrapText="1"/>
      <protection locked="0"/>
    </xf>
    <xf numFmtId="2" fontId="4" fillId="3" borderId="9" xfId="0" applyNumberFormat="1" applyFont="1" applyFill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left" vertical="center" wrapText="1"/>
      <protection locked="0"/>
    </xf>
    <xf numFmtId="0" fontId="2" fillId="3" borderId="9" xfId="0" applyFont="1" applyFill="1" applyBorder="1" applyAlignment="1" applyProtection="1">
      <alignment vertical="center" wrapText="1"/>
      <protection locked="0"/>
    </xf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4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wrapText="1"/>
      <protection locked="0"/>
    </xf>
    <xf numFmtId="4" fontId="2" fillId="0" borderId="9" xfId="0" applyNumberFormat="1" applyFont="1" applyBorder="1" applyAlignment="1" applyProtection="1">
      <alignment horizontal="center"/>
      <protection locked="0"/>
    </xf>
    <xf numFmtId="0" fontId="2" fillId="0" borderId="9" xfId="0" applyFont="1" applyBorder="1" applyProtection="1">
      <protection locked="0"/>
    </xf>
    <xf numFmtId="2" fontId="4" fillId="4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2" fillId="0" borderId="13" xfId="0" applyFont="1" applyBorder="1" applyProtection="1">
      <protection locked="0"/>
    </xf>
    <xf numFmtId="2" fontId="4" fillId="3" borderId="13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4" fontId="2" fillId="2" borderId="39" xfId="0" applyNumberFormat="1" applyFont="1" applyFill="1" applyBorder="1" applyAlignment="1">
      <alignment horizontal="center" vertical="center"/>
    </xf>
    <xf numFmtId="4" fontId="2" fillId="2" borderId="40" xfId="0" applyNumberFormat="1" applyFont="1" applyFill="1" applyBorder="1" applyAlignment="1">
      <alignment horizontal="center" vertical="center"/>
    </xf>
    <xf numFmtId="4" fontId="2" fillId="2" borderId="42" xfId="0" applyNumberFormat="1" applyFont="1" applyFill="1" applyBorder="1" applyAlignment="1">
      <alignment horizontal="center" vertical="center"/>
    </xf>
    <xf numFmtId="4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78"/>
  <sheetViews>
    <sheetView tabSelected="1" topLeftCell="P1" workbookViewId="0">
      <selection activeCell="BF16" sqref="BF16"/>
    </sheetView>
  </sheetViews>
  <sheetFormatPr defaultRowHeight="15" x14ac:dyDescent="0.25"/>
  <cols>
    <col min="1" max="1" width="4.85546875" style="1" customWidth="1"/>
    <col min="2" max="2" width="11" style="1" customWidth="1"/>
    <col min="3" max="3" width="31.7109375" style="1" customWidth="1"/>
    <col min="4" max="4" width="12" style="1" hidden="1" customWidth="1"/>
    <col min="5" max="5" width="9.28515625" style="1" bestFit="1" customWidth="1"/>
    <col min="6" max="6" width="18.42578125" style="1" customWidth="1"/>
    <col min="7" max="7" width="13" style="1" customWidth="1"/>
    <col min="8" max="8" width="11.42578125" style="1" customWidth="1"/>
    <col min="9" max="9" width="11.85546875" style="1" customWidth="1"/>
    <col min="10" max="10" width="15.28515625" style="1" customWidth="1"/>
    <col min="11" max="13" width="9.28515625" style="1" hidden="1" customWidth="1"/>
    <col min="14" max="14" width="12.28515625" style="1" customWidth="1"/>
    <col min="15" max="15" width="9.28515625" style="1" bestFit="1" customWidth="1"/>
    <col min="16" max="16" width="10.140625" style="1" bestFit="1" customWidth="1"/>
    <col min="17" max="18" width="9.28515625" style="1" bestFit="1" customWidth="1"/>
    <col min="19" max="25" width="9.28515625" style="1" hidden="1" customWidth="1"/>
    <col min="26" max="26" width="9.28515625" style="1" bestFit="1" customWidth="1"/>
    <col min="27" max="27" width="10.140625" style="1" bestFit="1" customWidth="1"/>
    <col min="28" max="32" width="9.28515625" style="1" hidden="1" customWidth="1"/>
    <col min="33" max="33" width="11.28515625" style="1" bestFit="1" customWidth="1"/>
    <col min="34" max="35" width="9.28515625" style="1" hidden="1" customWidth="1"/>
    <col min="36" max="36" width="9.28515625" style="1" bestFit="1" customWidth="1"/>
    <col min="37" max="47" width="9.28515625" style="1" hidden="1" customWidth="1"/>
    <col min="48" max="48" width="11.28515625" style="1" bestFit="1" customWidth="1"/>
    <col min="49" max="53" width="9.28515625" style="1" hidden="1" customWidth="1"/>
    <col min="54" max="54" width="8" style="1" customWidth="1"/>
    <col min="55" max="55" width="9.140625" style="1" customWidth="1"/>
    <col min="56" max="56" width="11.7109375" style="1" customWidth="1"/>
    <col min="57" max="59" width="9.28515625" style="1" bestFit="1" customWidth="1"/>
    <col min="60" max="63" width="9.28515625" style="1" hidden="1" customWidth="1"/>
    <col min="64" max="64" width="9.28515625" style="1" bestFit="1" customWidth="1"/>
    <col min="65" max="65" width="9.28515625" style="1" hidden="1" customWidth="1"/>
    <col min="66" max="75" width="9.28515625" style="1" bestFit="1" customWidth="1"/>
    <col min="76" max="76" width="14.28515625" style="1" customWidth="1"/>
    <col min="77" max="77" width="9.28515625" style="1" hidden="1" customWidth="1"/>
    <col min="78" max="78" width="9.28515625" style="1" bestFit="1" customWidth="1"/>
    <col min="79" max="16384" width="9.140625" style="1"/>
  </cols>
  <sheetData>
    <row r="1" spans="1:78" ht="18.75" x14ac:dyDescent="0.3">
      <c r="BV1" s="99" t="s">
        <v>152</v>
      </c>
      <c r="BW1" s="99"/>
      <c r="BX1" s="99"/>
      <c r="BY1" s="99"/>
      <c r="BZ1" s="99"/>
    </row>
    <row r="2" spans="1:78" ht="18.75" x14ac:dyDescent="0.3">
      <c r="BT2" s="99" t="s">
        <v>153</v>
      </c>
      <c r="BU2" s="99"/>
      <c r="BV2" s="99"/>
      <c r="BW2" s="99"/>
      <c r="BX2" s="99"/>
      <c r="BY2" s="99"/>
      <c r="BZ2" s="99"/>
    </row>
    <row r="3" spans="1:78" ht="18.75" x14ac:dyDescent="0.3">
      <c r="BV3" s="99" t="s">
        <v>156</v>
      </c>
      <c r="BW3" s="99"/>
      <c r="BX3" s="99"/>
      <c r="BY3" s="99"/>
      <c r="BZ3" s="99"/>
    </row>
    <row r="4" spans="1:78" ht="19.5" thickBot="1" x14ac:dyDescent="0.35">
      <c r="A4" s="98" t="s">
        <v>154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</row>
    <row r="5" spans="1:78" x14ac:dyDescent="0.25">
      <c r="A5" s="54" t="s">
        <v>0</v>
      </c>
      <c r="B5" s="57" t="s">
        <v>1</v>
      </c>
      <c r="C5" s="57" t="s">
        <v>2</v>
      </c>
      <c r="D5" s="57" t="s">
        <v>3</v>
      </c>
      <c r="E5" s="57" t="s">
        <v>4</v>
      </c>
      <c r="F5" s="60" t="s">
        <v>5</v>
      </c>
      <c r="G5" s="54" t="s">
        <v>6</v>
      </c>
      <c r="H5" s="57"/>
      <c r="I5" s="66"/>
      <c r="J5" s="67" t="s">
        <v>7</v>
      </c>
      <c r="K5" s="57"/>
      <c r="L5" s="57"/>
      <c r="M5" s="57"/>
      <c r="N5" s="57"/>
      <c r="O5" s="57"/>
      <c r="P5" s="57"/>
      <c r="Q5" s="57"/>
      <c r="R5" s="66"/>
      <c r="S5" s="54" t="s">
        <v>8</v>
      </c>
      <c r="T5" s="57"/>
      <c r="U5" s="57"/>
      <c r="V5" s="57"/>
      <c r="W5" s="57"/>
      <c r="X5" s="57"/>
      <c r="Y5" s="57"/>
      <c r="Z5" s="54" t="s">
        <v>9</v>
      </c>
      <c r="AA5" s="57"/>
      <c r="AB5" s="57"/>
      <c r="AC5" s="60"/>
      <c r="AD5" s="66"/>
      <c r="AE5" s="68" t="s">
        <v>10</v>
      </c>
      <c r="AF5" s="71" t="s">
        <v>11</v>
      </c>
      <c r="AG5" s="54" t="s">
        <v>12</v>
      </c>
      <c r="AH5" s="67"/>
      <c r="AI5" s="67"/>
      <c r="AJ5" s="57"/>
      <c r="AK5" s="57"/>
      <c r="AL5" s="57"/>
      <c r="AM5" s="57"/>
      <c r="AN5" s="57"/>
      <c r="AO5" s="66"/>
      <c r="AP5" s="54" t="s">
        <v>13</v>
      </c>
      <c r="AQ5" s="57"/>
      <c r="AR5" s="57"/>
      <c r="AS5" s="57"/>
      <c r="AT5" s="57"/>
      <c r="AU5" s="66"/>
      <c r="AV5" s="54" t="s">
        <v>14</v>
      </c>
      <c r="AW5" s="57"/>
      <c r="AX5" s="57"/>
      <c r="AY5" s="57"/>
      <c r="AZ5" s="57"/>
      <c r="BA5" s="57"/>
      <c r="BB5" s="57"/>
      <c r="BC5" s="57"/>
      <c r="BD5" s="57"/>
      <c r="BE5" s="66"/>
      <c r="BF5" s="63" t="s">
        <v>15</v>
      </c>
      <c r="BG5" s="64"/>
      <c r="BH5" s="64"/>
      <c r="BI5" s="64"/>
      <c r="BJ5" s="64"/>
      <c r="BK5" s="64"/>
      <c r="BL5" s="64"/>
      <c r="BM5" s="65"/>
      <c r="BN5" s="54" t="s">
        <v>16</v>
      </c>
      <c r="BO5" s="57"/>
      <c r="BP5" s="57"/>
      <c r="BQ5" s="57"/>
      <c r="BR5" s="57"/>
      <c r="BS5" s="57"/>
      <c r="BT5" s="54" t="s">
        <v>17</v>
      </c>
      <c r="BU5" s="57"/>
      <c r="BV5" s="57"/>
      <c r="BW5" s="57"/>
      <c r="BX5" s="57"/>
      <c r="BY5" s="57"/>
      <c r="BZ5" s="66"/>
    </row>
    <row r="6" spans="1:78" ht="72" customHeight="1" x14ac:dyDescent="0.25">
      <c r="A6" s="55"/>
      <c r="B6" s="58"/>
      <c r="C6" s="58"/>
      <c r="D6" s="58"/>
      <c r="E6" s="58"/>
      <c r="F6" s="61"/>
      <c r="G6" s="55" t="s">
        <v>18</v>
      </c>
      <c r="H6" s="74" t="s">
        <v>19</v>
      </c>
      <c r="I6" s="76" t="s">
        <v>20</v>
      </c>
      <c r="J6" s="78" t="s">
        <v>21</v>
      </c>
      <c r="K6" s="74"/>
      <c r="L6" s="74" t="s">
        <v>22</v>
      </c>
      <c r="M6" s="74"/>
      <c r="N6" s="74"/>
      <c r="O6" s="74" t="s">
        <v>23</v>
      </c>
      <c r="P6" s="79" t="s">
        <v>24</v>
      </c>
      <c r="Q6" s="74" t="s">
        <v>25</v>
      </c>
      <c r="R6" s="76" t="s">
        <v>26</v>
      </c>
      <c r="S6" s="49" t="s">
        <v>21</v>
      </c>
      <c r="T6" s="74" t="s">
        <v>22</v>
      </c>
      <c r="U6" s="74"/>
      <c r="V6" s="74"/>
      <c r="W6" s="74" t="s">
        <v>25</v>
      </c>
      <c r="X6" s="74" t="s">
        <v>26</v>
      </c>
      <c r="Y6" s="74" t="s">
        <v>27</v>
      </c>
      <c r="Z6" s="49" t="s">
        <v>28</v>
      </c>
      <c r="AA6" s="50" t="s">
        <v>21</v>
      </c>
      <c r="AB6" s="74" t="s">
        <v>22</v>
      </c>
      <c r="AC6" s="82"/>
      <c r="AD6" s="76"/>
      <c r="AE6" s="69"/>
      <c r="AF6" s="72"/>
      <c r="AG6" s="83" t="s">
        <v>29</v>
      </c>
      <c r="AH6" s="78"/>
      <c r="AI6" s="74"/>
      <c r="AJ6" s="74" t="s">
        <v>30</v>
      </c>
      <c r="AK6" s="74" t="s">
        <v>31</v>
      </c>
      <c r="AL6" s="74"/>
      <c r="AM6" s="74"/>
      <c r="AN6" s="74"/>
      <c r="AO6" s="76" t="s">
        <v>32</v>
      </c>
      <c r="AP6" s="83" t="s">
        <v>33</v>
      </c>
      <c r="AQ6" s="74" t="s">
        <v>34</v>
      </c>
      <c r="AR6" s="74" t="s">
        <v>35</v>
      </c>
      <c r="AS6" s="74" t="s">
        <v>36</v>
      </c>
      <c r="AT6" s="74" t="s">
        <v>37</v>
      </c>
      <c r="AU6" s="76"/>
      <c r="AV6" s="83" t="s">
        <v>38</v>
      </c>
      <c r="AW6" s="74"/>
      <c r="AX6" s="74" t="s">
        <v>39</v>
      </c>
      <c r="AY6" s="74"/>
      <c r="AZ6" s="82" t="s">
        <v>22</v>
      </c>
      <c r="BA6" s="78"/>
      <c r="BB6" s="74" t="s">
        <v>25</v>
      </c>
      <c r="BC6" s="74" t="s">
        <v>26</v>
      </c>
      <c r="BD6" s="74" t="s">
        <v>40</v>
      </c>
      <c r="BE6" s="76"/>
      <c r="BF6" s="49" t="s">
        <v>41</v>
      </c>
      <c r="BG6" s="74"/>
      <c r="BH6" s="74"/>
      <c r="BI6" s="74"/>
      <c r="BJ6" s="88" t="s">
        <v>42</v>
      </c>
      <c r="BK6" s="88"/>
      <c r="BL6" s="74" t="s">
        <v>43</v>
      </c>
      <c r="BM6" s="91" t="s">
        <v>44</v>
      </c>
      <c r="BN6" s="83" t="s">
        <v>45</v>
      </c>
      <c r="BO6" s="74" t="s">
        <v>46</v>
      </c>
      <c r="BP6" s="74"/>
      <c r="BQ6" s="74"/>
      <c r="BR6" s="74" t="s">
        <v>47</v>
      </c>
      <c r="BS6" s="94" t="s">
        <v>48</v>
      </c>
      <c r="BT6" s="85" t="s">
        <v>49</v>
      </c>
      <c r="BU6" s="88" t="s">
        <v>50</v>
      </c>
      <c r="BV6" s="88"/>
      <c r="BW6" s="74" t="s">
        <v>51</v>
      </c>
      <c r="BX6" s="88"/>
      <c r="BY6" s="88"/>
      <c r="BZ6" s="91" t="s">
        <v>52</v>
      </c>
    </row>
    <row r="7" spans="1:78" x14ac:dyDescent="0.25">
      <c r="A7" s="55"/>
      <c r="B7" s="58"/>
      <c r="C7" s="58"/>
      <c r="D7" s="58"/>
      <c r="E7" s="58"/>
      <c r="F7" s="61"/>
      <c r="G7" s="55"/>
      <c r="H7" s="74"/>
      <c r="I7" s="76"/>
      <c r="J7" s="78" t="s">
        <v>53</v>
      </c>
      <c r="K7" s="74" t="s">
        <v>54</v>
      </c>
      <c r="L7" s="74" t="s">
        <v>55</v>
      </c>
      <c r="M7" s="74" t="s">
        <v>56</v>
      </c>
      <c r="N7" s="74" t="s">
        <v>57</v>
      </c>
      <c r="O7" s="74"/>
      <c r="P7" s="80"/>
      <c r="Q7" s="74"/>
      <c r="R7" s="76"/>
      <c r="S7" s="85" t="s">
        <v>53</v>
      </c>
      <c r="T7" s="74" t="s">
        <v>55</v>
      </c>
      <c r="U7" s="74" t="s">
        <v>56</v>
      </c>
      <c r="V7" s="74" t="s">
        <v>57</v>
      </c>
      <c r="W7" s="74"/>
      <c r="X7" s="74"/>
      <c r="Y7" s="74"/>
      <c r="Z7" s="83" t="s">
        <v>58</v>
      </c>
      <c r="AA7" s="79" t="s">
        <v>53</v>
      </c>
      <c r="AB7" s="74" t="s">
        <v>56</v>
      </c>
      <c r="AC7" s="79" t="s">
        <v>59</v>
      </c>
      <c r="AD7" s="76" t="s">
        <v>57</v>
      </c>
      <c r="AE7" s="69"/>
      <c r="AF7" s="72"/>
      <c r="AG7" s="83"/>
      <c r="AH7" s="78"/>
      <c r="AI7" s="74"/>
      <c r="AJ7" s="74"/>
      <c r="AK7" s="74" t="s">
        <v>60</v>
      </c>
      <c r="AL7" s="74"/>
      <c r="AM7" s="74" t="s">
        <v>61</v>
      </c>
      <c r="AN7" s="74"/>
      <c r="AO7" s="76"/>
      <c r="AP7" s="83"/>
      <c r="AQ7" s="74"/>
      <c r="AR7" s="74"/>
      <c r="AS7" s="74"/>
      <c r="AT7" s="88" t="s">
        <v>62</v>
      </c>
      <c r="AU7" s="102" t="s">
        <v>63</v>
      </c>
      <c r="AV7" s="83" t="s">
        <v>19</v>
      </c>
      <c r="AW7" s="74" t="s">
        <v>20</v>
      </c>
      <c r="AX7" s="74" t="s">
        <v>19</v>
      </c>
      <c r="AY7" s="74" t="s">
        <v>20</v>
      </c>
      <c r="AZ7" s="74" t="s">
        <v>64</v>
      </c>
      <c r="BA7" s="74" t="s">
        <v>57</v>
      </c>
      <c r="BB7" s="74"/>
      <c r="BC7" s="74"/>
      <c r="BD7" s="74" t="s">
        <v>65</v>
      </c>
      <c r="BE7" s="76" t="s">
        <v>48</v>
      </c>
      <c r="BF7" s="100" t="s">
        <v>58</v>
      </c>
      <c r="BG7" s="74" t="s">
        <v>66</v>
      </c>
      <c r="BH7" s="74"/>
      <c r="BI7" s="74" t="s">
        <v>67</v>
      </c>
      <c r="BJ7" s="74" t="s">
        <v>19</v>
      </c>
      <c r="BK7" s="74" t="s">
        <v>20</v>
      </c>
      <c r="BL7" s="74"/>
      <c r="BM7" s="92"/>
      <c r="BN7" s="83"/>
      <c r="BO7" s="89" t="s">
        <v>53</v>
      </c>
      <c r="BP7" s="74" t="s">
        <v>68</v>
      </c>
      <c r="BQ7" s="74" t="s">
        <v>69</v>
      </c>
      <c r="BR7" s="74"/>
      <c r="BS7" s="95"/>
      <c r="BT7" s="86"/>
      <c r="BU7" s="79" t="s">
        <v>70</v>
      </c>
      <c r="BV7" s="79" t="s">
        <v>50</v>
      </c>
      <c r="BW7" s="88" t="s">
        <v>58</v>
      </c>
      <c r="BX7" s="74" t="s">
        <v>71</v>
      </c>
      <c r="BY7" s="74" t="s">
        <v>72</v>
      </c>
      <c r="BZ7" s="92"/>
    </row>
    <row r="8" spans="1:78" ht="28.5" customHeight="1" thickBot="1" x14ac:dyDescent="0.3">
      <c r="A8" s="56"/>
      <c r="B8" s="59"/>
      <c r="C8" s="59"/>
      <c r="D8" s="59"/>
      <c r="E8" s="59"/>
      <c r="F8" s="62"/>
      <c r="G8" s="56"/>
      <c r="H8" s="75"/>
      <c r="I8" s="77"/>
      <c r="J8" s="104"/>
      <c r="K8" s="75"/>
      <c r="L8" s="75"/>
      <c r="M8" s="75"/>
      <c r="N8" s="75"/>
      <c r="O8" s="75"/>
      <c r="P8" s="81"/>
      <c r="Q8" s="75"/>
      <c r="R8" s="77"/>
      <c r="S8" s="87"/>
      <c r="T8" s="75"/>
      <c r="U8" s="75"/>
      <c r="V8" s="75"/>
      <c r="W8" s="75"/>
      <c r="X8" s="75"/>
      <c r="Y8" s="75"/>
      <c r="Z8" s="84"/>
      <c r="AA8" s="81"/>
      <c r="AB8" s="75"/>
      <c r="AC8" s="81"/>
      <c r="AD8" s="77"/>
      <c r="AE8" s="70"/>
      <c r="AF8" s="73"/>
      <c r="AG8" s="51" t="s">
        <v>73</v>
      </c>
      <c r="AH8" s="52" t="s">
        <v>74</v>
      </c>
      <c r="AI8" s="52" t="s">
        <v>75</v>
      </c>
      <c r="AJ8" s="75"/>
      <c r="AK8" s="53" t="s">
        <v>76</v>
      </c>
      <c r="AL8" s="53" t="s">
        <v>77</v>
      </c>
      <c r="AM8" s="53" t="s">
        <v>76</v>
      </c>
      <c r="AN8" s="53" t="s">
        <v>77</v>
      </c>
      <c r="AO8" s="77"/>
      <c r="AP8" s="84"/>
      <c r="AQ8" s="75"/>
      <c r="AR8" s="75"/>
      <c r="AS8" s="75"/>
      <c r="AT8" s="97"/>
      <c r="AU8" s="103"/>
      <c r="AV8" s="84"/>
      <c r="AW8" s="75"/>
      <c r="AX8" s="75"/>
      <c r="AY8" s="75"/>
      <c r="AZ8" s="75"/>
      <c r="BA8" s="75"/>
      <c r="BB8" s="75"/>
      <c r="BC8" s="75"/>
      <c r="BD8" s="75"/>
      <c r="BE8" s="77"/>
      <c r="BF8" s="101"/>
      <c r="BG8" s="53" t="s">
        <v>19</v>
      </c>
      <c r="BH8" s="53" t="s">
        <v>20</v>
      </c>
      <c r="BI8" s="75"/>
      <c r="BJ8" s="75"/>
      <c r="BK8" s="75"/>
      <c r="BL8" s="75"/>
      <c r="BM8" s="93"/>
      <c r="BN8" s="84"/>
      <c r="BO8" s="90"/>
      <c r="BP8" s="75"/>
      <c r="BQ8" s="75"/>
      <c r="BR8" s="75"/>
      <c r="BS8" s="96"/>
      <c r="BT8" s="87"/>
      <c r="BU8" s="81"/>
      <c r="BV8" s="81"/>
      <c r="BW8" s="97"/>
      <c r="BX8" s="75"/>
      <c r="BY8" s="97"/>
      <c r="BZ8" s="93"/>
    </row>
    <row r="9" spans="1:78" ht="15.75" thickBot="1" x14ac:dyDescent="0.3">
      <c r="A9" s="2">
        <v>1</v>
      </c>
      <c r="B9" s="3">
        <f>A9+1</f>
        <v>2</v>
      </c>
      <c r="C9" s="3">
        <f t="shared" ref="C9:AC9" si="0">B9+1</f>
        <v>3</v>
      </c>
      <c r="D9" s="3">
        <f t="shared" si="0"/>
        <v>4</v>
      </c>
      <c r="E9" s="3">
        <f t="shared" si="0"/>
        <v>5</v>
      </c>
      <c r="F9" s="4">
        <f t="shared" si="0"/>
        <v>6</v>
      </c>
      <c r="G9" s="5">
        <f t="shared" si="0"/>
        <v>7</v>
      </c>
      <c r="H9" s="6">
        <f t="shared" si="0"/>
        <v>8</v>
      </c>
      <c r="I9" s="7">
        <f t="shared" si="0"/>
        <v>9</v>
      </c>
      <c r="J9" s="8">
        <f t="shared" si="0"/>
        <v>10</v>
      </c>
      <c r="K9" s="3">
        <f t="shared" si="0"/>
        <v>11</v>
      </c>
      <c r="L9" s="3">
        <f t="shared" si="0"/>
        <v>12</v>
      </c>
      <c r="M9" s="3">
        <f t="shared" si="0"/>
        <v>13</v>
      </c>
      <c r="N9" s="3">
        <f t="shared" si="0"/>
        <v>14</v>
      </c>
      <c r="O9" s="3">
        <f t="shared" si="0"/>
        <v>15</v>
      </c>
      <c r="P9" s="3">
        <f t="shared" si="0"/>
        <v>16</v>
      </c>
      <c r="Q9" s="3">
        <f t="shared" si="0"/>
        <v>17</v>
      </c>
      <c r="R9" s="3">
        <f t="shared" si="0"/>
        <v>18</v>
      </c>
      <c r="S9" s="3">
        <f t="shared" si="0"/>
        <v>19</v>
      </c>
      <c r="T9" s="3">
        <f t="shared" si="0"/>
        <v>20</v>
      </c>
      <c r="U9" s="3">
        <f t="shared" si="0"/>
        <v>21</v>
      </c>
      <c r="V9" s="3">
        <f t="shared" si="0"/>
        <v>22</v>
      </c>
      <c r="W9" s="3">
        <f t="shared" si="0"/>
        <v>23</v>
      </c>
      <c r="X9" s="3">
        <f t="shared" si="0"/>
        <v>24</v>
      </c>
      <c r="Y9" s="3">
        <f t="shared" si="0"/>
        <v>25</v>
      </c>
      <c r="Z9" s="3">
        <f t="shared" si="0"/>
        <v>26</v>
      </c>
      <c r="AA9" s="3">
        <f t="shared" si="0"/>
        <v>27</v>
      </c>
      <c r="AB9" s="3">
        <f t="shared" si="0"/>
        <v>28</v>
      </c>
      <c r="AC9" s="3">
        <f t="shared" si="0"/>
        <v>29</v>
      </c>
      <c r="AD9" s="9">
        <f>AB9+1</f>
        <v>29</v>
      </c>
      <c r="AE9" s="9">
        <f t="shared" ref="AE9:AF9" si="1">AD9+1</f>
        <v>30</v>
      </c>
      <c r="AF9" s="9">
        <f t="shared" si="1"/>
        <v>31</v>
      </c>
      <c r="AG9" s="9">
        <f>AF9+1</f>
        <v>32</v>
      </c>
      <c r="AH9" s="9">
        <f t="shared" ref="AH9:AI9" si="2">AG9+1</f>
        <v>33</v>
      </c>
      <c r="AI9" s="9">
        <f t="shared" si="2"/>
        <v>34</v>
      </c>
      <c r="AJ9" s="9">
        <f>AI9+1</f>
        <v>35</v>
      </c>
      <c r="AK9" s="3">
        <f t="shared" ref="AK9:BZ9" si="3">AJ9+1</f>
        <v>36</v>
      </c>
      <c r="AL9" s="3">
        <f t="shared" si="3"/>
        <v>37</v>
      </c>
      <c r="AM9" s="3">
        <f t="shared" si="3"/>
        <v>38</v>
      </c>
      <c r="AN9" s="3">
        <f t="shared" si="3"/>
        <v>39</v>
      </c>
      <c r="AO9" s="9">
        <f t="shared" si="3"/>
        <v>40</v>
      </c>
      <c r="AP9" s="2">
        <f t="shared" si="3"/>
        <v>41</v>
      </c>
      <c r="AQ9" s="3">
        <f t="shared" si="3"/>
        <v>42</v>
      </c>
      <c r="AR9" s="3">
        <f t="shared" si="3"/>
        <v>43</v>
      </c>
      <c r="AS9" s="3">
        <f t="shared" si="3"/>
        <v>44</v>
      </c>
      <c r="AT9" s="3">
        <f t="shared" si="3"/>
        <v>45</v>
      </c>
      <c r="AU9" s="9">
        <f t="shared" si="3"/>
        <v>46</v>
      </c>
      <c r="AV9" s="2">
        <f t="shared" si="3"/>
        <v>47</v>
      </c>
      <c r="AW9" s="3">
        <f t="shared" si="3"/>
        <v>48</v>
      </c>
      <c r="AX9" s="3">
        <f t="shared" si="3"/>
        <v>49</v>
      </c>
      <c r="AY9" s="3">
        <f t="shared" si="3"/>
        <v>50</v>
      </c>
      <c r="AZ9" s="3">
        <f t="shared" si="3"/>
        <v>51</v>
      </c>
      <c r="BA9" s="3">
        <f t="shared" si="3"/>
        <v>52</v>
      </c>
      <c r="BB9" s="3">
        <f t="shared" si="3"/>
        <v>53</v>
      </c>
      <c r="BC9" s="3">
        <f t="shared" si="3"/>
        <v>54</v>
      </c>
      <c r="BD9" s="3">
        <f t="shared" si="3"/>
        <v>55</v>
      </c>
      <c r="BE9" s="9">
        <f t="shared" si="3"/>
        <v>56</v>
      </c>
      <c r="BF9" s="2">
        <f t="shared" si="3"/>
        <v>57</v>
      </c>
      <c r="BG9" s="2">
        <f t="shared" si="3"/>
        <v>58</v>
      </c>
      <c r="BH9" s="3">
        <f t="shared" si="3"/>
        <v>59</v>
      </c>
      <c r="BI9" s="3">
        <f t="shared" si="3"/>
        <v>60</v>
      </c>
      <c r="BJ9" s="3">
        <f t="shared" si="3"/>
        <v>61</v>
      </c>
      <c r="BK9" s="3">
        <f t="shared" si="3"/>
        <v>62</v>
      </c>
      <c r="BL9" s="3">
        <f t="shared" si="3"/>
        <v>63</v>
      </c>
      <c r="BM9" s="3">
        <f t="shared" si="3"/>
        <v>64</v>
      </c>
      <c r="BN9" s="2">
        <f t="shared" si="3"/>
        <v>65</v>
      </c>
      <c r="BO9" s="3">
        <f t="shared" si="3"/>
        <v>66</v>
      </c>
      <c r="BP9" s="3">
        <f t="shared" si="3"/>
        <v>67</v>
      </c>
      <c r="BQ9" s="3">
        <f t="shared" si="3"/>
        <v>68</v>
      </c>
      <c r="BR9" s="3">
        <f t="shared" si="3"/>
        <v>69</v>
      </c>
      <c r="BS9" s="3">
        <f t="shared" si="3"/>
        <v>70</v>
      </c>
      <c r="BT9" s="3">
        <f t="shared" si="3"/>
        <v>71</v>
      </c>
      <c r="BU9" s="3">
        <f t="shared" si="3"/>
        <v>72</v>
      </c>
      <c r="BV9" s="3">
        <f t="shared" si="3"/>
        <v>73</v>
      </c>
      <c r="BW9" s="3">
        <f t="shared" si="3"/>
        <v>74</v>
      </c>
      <c r="BX9" s="3">
        <f t="shared" si="3"/>
        <v>75</v>
      </c>
      <c r="BY9" s="3">
        <f t="shared" si="3"/>
        <v>76</v>
      </c>
      <c r="BZ9" s="9">
        <f t="shared" si="3"/>
        <v>77</v>
      </c>
    </row>
    <row r="10" spans="1:78" ht="15.75" thickBot="1" x14ac:dyDescent="0.3">
      <c r="A10" s="10" t="s">
        <v>78</v>
      </c>
      <c r="B10" s="11"/>
      <c r="C10" s="12">
        <f>COUNTA(C11:C1000000)</f>
        <v>68</v>
      </c>
      <c r="D10" s="12">
        <f>COUNTA(D11:D1000000)</f>
        <v>68</v>
      </c>
      <c r="E10" s="12">
        <f>COUNTA(E11:E1000000)</f>
        <v>68</v>
      </c>
      <c r="F10" s="13">
        <f>COUNTA(F11:F1000000)</f>
        <v>68</v>
      </c>
      <c r="G10" s="14">
        <f>SUM(H10+I10)</f>
        <v>642718.10000000009</v>
      </c>
      <c r="H10" s="15">
        <f>SUM(H11:H1275)</f>
        <v>499922.10000000003</v>
      </c>
      <c r="I10" s="16">
        <f>SUM(I11:I1275)</f>
        <v>142796</v>
      </c>
      <c r="J10" s="17">
        <f>SUM(J11:J1048576)</f>
        <v>330062.5</v>
      </c>
      <c r="K10" s="15">
        <f t="shared" ref="K10:BV10" si="4">SUM(K11:K1048576)</f>
        <v>0</v>
      </c>
      <c r="L10" s="15">
        <f t="shared" si="4"/>
        <v>0</v>
      </c>
      <c r="M10" s="15">
        <f t="shared" si="4"/>
        <v>0</v>
      </c>
      <c r="N10" s="15">
        <f t="shared" si="4"/>
        <v>11056</v>
      </c>
      <c r="O10" s="15">
        <f t="shared" si="4"/>
        <v>42.87299999999999</v>
      </c>
      <c r="P10" s="15">
        <f t="shared" si="4"/>
        <v>72360.706000000006</v>
      </c>
      <c r="Q10" s="15">
        <f t="shared" si="4"/>
        <v>48.617999999999995</v>
      </c>
      <c r="R10" s="16">
        <f t="shared" si="4"/>
        <v>508.79999999999995</v>
      </c>
      <c r="S10" s="14">
        <f t="shared" si="4"/>
        <v>0</v>
      </c>
      <c r="T10" s="15">
        <f t="shared" si="4"/>
        <v>0</v>
      </c>
      <c r="U10" s="15">
        <f t="shared" si="4"/>
        <v>0</v>
      </c>
      <c r="V10" s="15">
        <f t="shared" si="4"/>
        <v>0</v>
      </c>
      <c r="W10" s="15">
        <f t="shared" si="4"/>
        <v>0</v>
      </c>
      <c r="X10" s="15">
        <f t="shared" si="4"/>
        <v>0</v>
      </c>
      <c r="Y10" s="15">
        <f t="shared" si="4"/>
        <v>0</v>
      </c>
      <c r="Z10" s="14">
        <f t="shared" si="4"/>
        <v>2338</v>
      </c>
      <c r="AA10" s="15">
        <f t="shared" si="4"/>
        <v>47609</v>
      </c>
      <c r="AB10" s="15">
        <f t="shared" si="4"/>
        <v>0</v>
      </c>
      <c r="AC10" s="15">
        <f t="shared" si="4"/>
        <v>0</v>
      </c>
      <c r="AD10" s="16">
        <f t="shared" si="4"/>
        <v>0</v>
      </c>
      <c r="AE10" s="16">
        <f t="shared" si="4"/>
        <v>0</v>
      </c>
      <c r="AF10" s="16">
        <f t="shared" si="4"/>
        <v>0</v>
      </c>
      <c r="AG10" s="14">
        <f t="shared" si="4"/>
        <v>141016</v>
      </c>
      <c r="AH10" s="14">
        <f t="shared" si="4"/>
        <v>0</v>
      </c>
      <c r="AI10" s="14">
        <f t="shared" si="4"/>
        <v>0</v>
      </c>
      <c r="AJ10" s="15">
        <f t="shared" si="4"/>
        <v>3712</v>
      </c>
      <c r="AK10" s="15">
        <f t="shared" si="4"/>
        <v>0</v>
      </c>
      <c r="AL10" s="15">
        <f t="shared" si="4"/>
        <v>0</v>
      </c>
      <c r="AM10" s="15">
        <f t="shared" si="4"/>
        <v>0</v>
      </c>
      <c r="AN10" s="15">
        <f t="shared" si="4"/>
        <v>0</v>
      </c>
      <c r="AO10" s="16">
        <f t="shared" si="4"/>
        <v>0</v>
      </c>
      <c r="AP10" s="14">
        <f t="shared" si="4"/>
        <v>0</v>
      </c>
      <c r="AQ10" s="15">
        <f t="shared" si="4"/>
        <v>20</v>
      </c>
      <c r="AR10" s="15">
        <f t="shared" si="4"/>
        <v>0</v>
      </c>
      <c r="AS10" s="15">
        <f t="shared" si="4"/>
        <v>0</v>
      </c>
      <c r="AT10" s="15">
        <f t="shared" si="4"/>
        <v>0</v>
      </c>
      <c r="AU10" s="16">
        <f t="shared" si="4"/>
        <v>0</v>
      </c>
      <c r="AV10" s="14">
        <f t="shared" si="4"/>
        <v>107665.2</v>
      </c>
      <c r="AW10" s="15">
        <f t="shared" si="4"/>
        <v>0</v>
      </c>
      <c r="AX10" s="15">
        <f t="shared" si="4"/>
        <v>0</v>
      </c>
      <c r="AY10" s="15">
        <f t="shared" si="4"/>
        <v>0</v>
      </c>
      <c r="AZ10" s="15">
        <f t="shared" si="4"/>
        <v>0</v>
      </c>
      <c r="BA10" s="15">
        <f t="shared" si="4"/>
        <v>0</v>
      </c>
      <c r="BB10" s="15">
        <f t="shared" si="4"/>
        <v>56.258999999999986</v>
      </c>
      <c r="BC10" s="15">
        <f t="shared" si="4"/>
        <v>130.5</v>
      </c>
      <c r="BD10" s="15">
        <f t="shared" si="4"/>
        <v>25</v>
      </c>
      <c r="BE10" s="16">
        <f t="shared" si="4"/>
        <v>55</v>
      </c>
      <c r="BF10" s="14">
        <f t="shared" si="4"/>
        <v>4</v>
      </c>
      <c r="BG10" s="15">
        <f t="shared" si="4"/>
        <v>3529.4</v>
      </c>
      <c r="BH10" s="15">
        <f t="shared" si="4"/>
        <v>0</v>
      </c>
      <c r="BI10" s="15">
        <f t="shared" si="4"/>
        <v>0</v>
      </c>
      <c r="BJ10" s="15">
        <f t="shared" si="4"/>
        <v>0</v>
      </c>
      <c r="BK10" s="15">
        <f t="shared" si="4"/>
        <v>0</v>
      </c>
      <c r="BL10" s="15">
        <f t="shared" si="4"/>
        <v>491.58</v>
      </c>
      <c r="BM10" s="16">
        <f t="shared" si="4"/>
        <v>0</v>
      </c>
      <c r="BN10" s="14">
        <f t="shared" si="4"/>
        <v>37</v>
      </c>
      <c r="BO10" s="15">
        <f t="shared" si="4"/>
        <v>1650</v>
      </c>
      <c r="BP10" s="15">
        <f t="shared" si="4"/>
        <v>130</v>
      </c>
      <c r="BQ10" s="15">
        <f t="shared" si="4"/>
        <v>1320</v>
      </c>
      <c r="BR10" s="15">
        <f t="shared" si="4"/>
        <v>34</v>
      </c>
      <c r="BS10" s="15">
        <f t="shared" si="4"/>
        <v>34</v>
      </c>
      <c r="BT10" s="14">
        <f t="shared" si="4"/>
        <v>24</v>
      </c>
      <c r="BU10" s="15">
        <f t="shared" si="4"/>
        <v>1742</v>
      </c>
      <c r="BV10" s="15">
        <f t="shared" si="4"/>
        <v>3256</v>
      </c>
      <c r="BW10" s="15">
        <f t="shared" ref="BW10:BZ10" si="5">SUM(BW11:BW1048576)</f>
        <v>140</v>
      </c>
      <c r="BX10" s="15">
        <f t="shared" si="5"/>
        <v>140</v>
      </c>
      <c r="BY10" s="15">
        <f t="shared" si="5"/>
        <v>0</v>
      </c>
      <c r="BZ10" s="16">
        <f t="shared" si="5"/>
        <v>482</v>
      </c>
    </row>
    <row r="11" spans="1:78" ht="21" customHeight="1" x14ac:dyDescent="0.25">
      <c r="A11" s="18">
        <v>1</v>
      </c>
      <c r="B11" s="19" t="s">
        <v>79</v>
      </c>
      <c r="C11" s="20" t="s">
        <v>80</v>
      </c>
      <c r="D11" s="21">
        <v>309</v>
      </c>
      <c r="E11" s="21" t="s">
        <v>81</v>
      </c>
      <c r="F11" s="22" t="s">
        <v>82</v>
      </c>
      <c r="G11" s="45">
        <f t="shared" ref="G11:G74" si="6">SUM(H11+I11)</f>
        <v>18379</v>
      </c>
      <c r="H11" s="46">
        <f>J11+K11+L11+M11+N11+S11+T11+U11+V11+AA11+AB11+AC11+AD11+AV11+AX11+BG11+BJ11</f>
        <v>13819</v>
      </c>
      <c r="I11" s="47">
        <f>AG11+AH11+AI11+AW11+AY11+AZ11+BA11+BH11+BI11+BK11+BO11+BP11</f>
        <v>4560</v>
      </c>
      <c r="J11" s="23">
        <v>8244</v>
      </c>
      <c r="K11" s="24"/>
      <c r="L11" s="24"/>
      <c r="M11" s="24"/>
      <c r="N11" s="24"/>
      <c r="O11" s="24">
        <v>0.68600000000000005</v>
      </c>
      <c r="P11" s="24">
        <v>1374</v>
      </c>
      <c r="Q11" s="24">
        <v>0.67</v>
      </c>
      <c r="R11" s="24">
        <v>12</v>
      </c>
      <c r="S11" s="24"/>
      <c r="T11" s="24"/>
      <c r="U11" s="24"/>
      <c r="V11" s="24"/>
      <c r="W11" s="24"/>
      <c r="X11" s="24"/>
      <c r="Y11" s="24"/>
      <c r="Z11" s="24">
        <v>100</v>
      </c>
      <c r="AA11" s="24">
        <v>2177</v>
      </c>
      <c r="AB11" s="24"/>
      <c r="AC11" s="24"/>
      <c r="AD11" s="24"/>
      <c r="AE11" s="24"/>
      <c r="AF11" s="24"/>
      <c r="AG11" s="24">
        <v>4410</v>
      </c>
      <c r="AH11" s="24"/>
      <c r="AI11" s="24"/>
      <c r="AJ11" s="24">
        <v>83</v>
      </c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>
        <v>3398</v>
      </c>
      <c r="AW11" s="24"/>
      <c r="AX11" s="24"/>
      <c r="AY11" s="24"/>
      <c r="AZ11" s="24"/>
      <c r="BA11" s="24"/>
      <c r="BB11" s="24">
        <v>1.359</v>
      </c>
      <c r="BC11" s="24">
        <v>3</v>
      </c>
      <c r="BD11" s="24">
        <v>2</v>
      </c>
      <c r="BE11" s="24">
        <v>3</v>
      </c>
      <c r="BF11" s="24"/>
      <c r="BG11" s="24"/>
      <c r="BH11" s="24"/>
      <c r="BI11" s="24"/>
      <c r="BJ11" s="24"/>
      <c r="BK11" s="24"/>
      <c r="BL11" s="24"/>
      <c r="BM11" s="24"/>
      <c r="BN11" s="24">
        <v>3</v>
      </c>
      <c r="BO11" s="24">
        <v>150</v>
      </c>
      <c r="BP11" s="24"/>
      <c r="BQ11" s="24">
        <v>126</v>
      </c>
      <c r="BR11" s="24">
        <v>3</v>
      </c>
      <c r="BS11" s="24">
        <v>3</v>
      </c>
      <c r="BT11" s="25">
        <v>4</v>
      </c>
      <c r="BU11" s="25">
        <v>61</v>
      </c>
      <c r="BV11" s="25">
        <v>117</v>
      </c>
      <c r="BW11" s="25">
        <v>6</v>
      </c>
      <c r="BX11" s="25">
        <v>6</v>
      </c>
      <c r="BY11" s="25"/>
      <c r="BZ11" s="25"/>
    </row>
    <row r="12" spans="1:78" ht="23.25" customHeight="1" x14ac:dyDescent="0.25">
      <c r="A12" s="26">
        <v>2</v>
      </c>
      <c r="B12" s="27" t="s">
        <v>79</v>
      </c>
      <c r="C12" s="28" t="s">
        <v>83</v>
      </c>
      <c r="D12" s="29">
        <v>311</v>
      </c>
      <c r="E12" s="21" t="s">
        <v>84</v>
      </c>
      <c r="F12" s="22" t="s">
        <v>82</v>
      </c>
      <c r="G12" s="45">
        <f t="shared" si="6"/>
        <v>41809.4</v>
      </c>
      <c r="H12" s="46">
        <f t="shared" ref="H12:H75" si="7">J12+K12+L12+M12+N12+S12+T12+U12+V12+AA12+AB12+AC12+AD12+AV12+AX12+BG12+BJ12</f>
        <v>38068.400000000001</v>
      </c>
      <c r="I12" s="47">
        <f t="shared" ref="I12:I75" si="8">AG12+AH12+AI12+AW12+AY12+AZ12+BA12+BH12+BI12+BK12+BO12+BP12</f>
        <v>3741</v>
      </c>
      <c r="J12" s="48">
        <v>23278</v>
      </c>
      <c r="K12" s="30"/>
      <c r="L12" s="30"/>
      <c r="M12" s="30"/>
      <c r="N12" s="30"/>
      <c r="O12" s="30">
        <v>1.43</v>
      </c>
      <c r="P12" s="30">
        <v>2860</v>
      </c>
      <c r="Q12" s="30">
        <v>1.43</v>
      </c>
      <c r="R12" s="30">
        <v>19</v>
      </c>
      <c r="S12" s="30"/>
      <c r="T12" s="30"/>
      <c r="U12" s="30"/>
      <c r="V12" s="30"/>
      <c r="W12" s="30"/>
      <c r="X12" s="30"/>
      <c r="Y12" s="30"/>
      <c r="Z12" s="30">
        <v>62</v>
      </c>
      <c r="AA12" s="30">
        <v>2420</v>
      </c>
      <c r="AB12" s="30"/>
      <c r="AC12" s="30"/>
      <c r="AD12" s="30"/>
      <c r="AE12" s="30"/>
      <c r="AF12" s="30"/>
      <c r="AG12" s="30">
        <v>3341</v>
      </c>
      <c r="AH12" s="30"/>
      <c r="AI12" s="30"/>
      <c r="AJ12" s="30">
        <v>60</v>
      </c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>
        <v>9806</v>
      </c>
      <c r="AW12" s="30"/>
      <c r="AX12" s="30"/>
      <c r="AY12" s="30"/>
      <c r="AZ12" s="30"/>
      <c r="BA12" s="30"/>
      <c r="BB12" s="30">
        <v>2.802</v>
      </c>
      <c r="BC12" s="30">
        <v>3</v>
      </c>
      <c r="BD12" s="30">
        <v>19</v>
      </c>
      <c r="BE12" s="30">
        <v>16</v>
      </c>
      <c r="BF12" s="30">
        <v>2</v>
      </c>
      <c r="BG12" s="30">
        <v>2564.4</v>
      </c>
      <c r="BH12" s="30"/>
      <c r="BI12" s="30"/>
      <c r="BJ12" s="30"/>
      <c r="BK12" s="30"/>
      <c r="BL12" s="30">
        <v>0.74</v>
      </c>
      <c r="BM12" s="30"/>
      <c r="BN12" s="30">
        <v>8</v>
      </c>
      <c r="BO12" s="30">
        <v>400</v>
      </c>
      <c r="BP12" s="30"/>
      <c r="BQ12" s="30">
        <v>350</v>
      </c>
      <c r="BR12" s="30">
        <v>8</v>
      </c>
      <c r="BS12" s="30">
        <v>8</v>
      </c>
      <c r="BT12" s="31">
        <v>1</v>
      </c>
      <c r="BU12" s="31">
        <v>111</v>
      </c>
      <c r="BV12" s="31">
        <v>191</v>
      </c>
      <c r="BW12" s="31">
        <v>10</v>
      </c>
      <c r="BX12" s="31">
        <v>10</v>
      </c>
      <c r="BY12" s="31"/>
      <c r="BZ12" s="31"/>
    </row>
    <row r="13" spans="1:78" ht="21.75" customHeight="1" x14ac:dyDescent="0.25">
      <c r="A13" s="26">
        <v>3</v>
      </c>
      <c r="B13" s="27" t="s">
        <v>79</v>
      </c>
      <c r="C13" s="27" t="s">
        <v>85</v>
      </c>
      <c r="D13" s="29">
        <v>312</v>
      </c>
      <c r="E13" s="21" t="s">
        <v>81</v>
      </c>
      <c r="F13" s="22" t="s">
        <v>82</v>
      </c>
      <c r="G13" s="45">
        <f t="shared" si="6"/>
        <v>8691</v>
      </c>
      <c r="H13" s="46">
        <f t="shared" si="7"/>
        <v>6772</v>
      </c>
      <c r="I13" s="47">
        <f t="shared" si="8"/>
        <v>1919</v>
      </c>
      <c r="J13" s="48">
        <v>4980</v>
      </c>
      <c r="K13" s="30"/>
      <c r="L13" s="30"/>
      <c r="M13" s="30"/>
      <c r="N13" s="30"/>
      <c r="O13" s="30">
        <v>0.48</v>
      </c>
      <c r="P13" s="30">
        <v>960</v>
      </c>
      <c r="Q13" s="30">
        <v>0.48</v>
      </c>
      <c r="R13" s="30">
        <v>10</v>
      </c>
      <c r="S13" s="30"/>
      <c r="T13" s="30"/>
      <c r="U13" s="30"/>
      <c r="V13" s="30"/>
      <c r="W13" s="30"/>
      <c r="X13" s="30"/>
      <c r="Y13" s="30"/>
      <c r="Z13" s="30">
        <v>30</v>
      </c>
      <c r="AA13" s="30">
        <v>451</v>
      </c>
      <c r="AB13" s="30"/>
      <c r="AC13" s="30"/>
      <c r="AD13" s="30"/>
      <c r="AE13" s="30"/>
      <c r="AF13" s="30"/>
      <c r="AG13" s="30">
        <v>1819</v>
      </c>
      <c r="AH13" s="30"/>
      <c r="AI13" s="30"/>
      <c r="AJ13" s="30">
        <v>34</v>
      </c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>
        <v>1341</v>
      </c>
      <c r="AW13" s="30"/>
      <c r="AX13" s="30"/>
      <c r="AY13" s="30"/>
      <c r="AZ13" s="30"/>
      <c r="BA13" s="30"/>
      <c r="BB13" s="30">
        <v>0.44700000000000001</v>
      </c>
      <c r="BC13" s="30">
        <v>3</v>
      </c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>
        <v>2</v>
      </c>
      <c r="BO13" s="30">
        <v>100</v>
      </c>
      <c r="BP13" s="30"/>
      <c r="BQ13" s="30">
        <v>68</v>
      </c>
      <c r="BR13" s="30">
        <v>2</v>
      </c>
      <c r="BS13" s="30">
        <v>2</v>
      </c>
      <c r="BT13" s="31">
        <v>1</v>
      </c>
      <c r="BU13" s="31">
        <v>30</v>
      </c>
      <c r="BV13" s="31">
        <v>58</v>
      </c>
      <c r="BW13" s="31">
        <v>2</v>
      </c>
      <c r="BX13" s="31">
        <v>2</v>
      </c>
      <c r="BY13" s="31"/>
      <c r="BZ13" s="31"/>
    </row>
    <row r="14" spans="1:78" ht="21" customHeight="1" x14ac:dyDescent="0.25">
      <c r="A14" s="26">
        <v>4</v>
      </c>
      <c r="B14" s="27" t="s">
        <v>79</v>
      </c>
      <c r="C14" s="27" t="s">
        <v>86</v>
      </c>
      <c r="D14" s="29">
        <v>313</v>
      </c>
      <c r="E14" s="21" t="s">
        <v>81</v>
      </c>
      <c r="F14" s="22" t="s">
        <v>82</v>
      </c>
      <c r="G14" s="45">
        <f t="shared" si="6"/>
        <v>10975</v>
      </c>
      <c r="H14" s="46">
        <f t="shared" si="7"/>
        <v>7777</v>
      </c>
      <c r="I14" s="47">
        <f t="shared" si="8"/>
        <v>3198</v>
      </c>
      <c r="J14" s="48">
        <v>5390</v>
      </c>
      <c r="K14" s="30"/>
      <c r="L14" s="30"/>
      <c r="M14" s="30"/>
      <c r="N14" s="30"/>
      <c r="O14" s="30">
        <v>0.46</v>
      </c>
      <c r="P14" s="30">
        <v>920</v>
      </c>
      <c r="Q14" s="30">
        <v>0.46</v>
      </c>
      <c r="R14" s="30">
        <v>10</v>
      </c>
      <c r="S14" s="30"/>
      <c r="T14" s="30"/>
      <c r="U14" s="30"/>
      <c r="V14" s="30"/>
      <c r="W14" s="30"/>
      <c r="X14" s="30"/>
      <c r="Y14" s="30"/>
      <c r="Z14" s="30">
        <v>24</v>
      </c>
      <c r="AA14" s="30">
        <v>399</v>
      </c>
      <c r="AB14" s="30"/>
      <c r="AC14" s="30"/>
      <c r="AD14" s="30"/>
      <c r="AE14" s="30"/>
      <c r="AF14" s="30"/>
      <c r="AG14" s="30">
        <v>3048</v>
      </c>
      <c r="AH14" s="30"/>
      <c r="AI14" s="30"/>
      <c r="AJ14" s="30">
        <v>29</v>
      </c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>
        <v>1988</v>
      </c>
      <c r="AW14" s="30"/>
      <c r="AX14" s="30"/>
      <c r="AY14" s="30"/>
      <c r="AZ14" s="30"/>
      <c r="BA14" s="30"/>
      <c r="BB14" s="30">
        <v>1.38</v>
      </c>
      <c r="BC14" s="30">
        <v>2.5</v>
      </c>
      <c r="BD14" s="30"/>
      <c r="BE14" s="30">
        <v>1</v>
      </c>
      <c r="BF14" s="30"/>
      <c r="BG14" s="30"/>
      <c r="BH14" s="30"/>
      <c r="BI14" s="30"/>
      <c r="BJ14" s="30"/>
      <c r="BK14" s="30"/>
      <c r="BL14" s="30"/>
      <c r="BM14" s="30"/>
      <c r="BN14" s="30">
        <v>3</v>
      </c>
      <c r="BO14" s="30">
        <v>150</v>
      </c>
      <c r="BP14" s="30"/>
      <c r="BQ14" s="30">
        <v>98</v>
      </c>
      <c r="BR14" s="30">
        <v>3</v>
      </c>
      <c r="BS14" s="30">
        <v>3</v>
      </c>
      <c r="BT14" s="31">
        <v>0</v>
      </c>
      <c r="BU14" s="31">
        <v>26</v>
      </c>
      <c r="BV14" s="31">
        <v>53</v>
      </c>
      <c r="BW14" s="31">
        <v>2</v>
      </c>
      <c r="BX14" s="31">
        <v>2</v>
      </c>
      <c r="BY14" s="31"/>
      <c r="BZ14" s="31"/>
    </row>
    <row r="15" spans="1:78" ht="21" customHeight="1" x14ac:dyDescent="0.25">
      <c r="A15" s="26">
        <v>5</v>
      </c>
      <c r="B15" s="27" t="s">
        <v>79</v>
      </c>
      <c r="C15" s="27" t="s">
        <v>87</v>
      </c>
      <c r="D15" s="29">
        <v>317</v>
      </c>
      <c r="E15" s="21" t="s">
        <v>81</v>
      </c>
      <c r="F15" s="22" t="s">
        <v>82</v>
      </c>
      <c r="G15" s="45">
        <f t="shared" si="6"/>
        <v>11233</v>
      </c>
      <c r="H15" s="46">
        <f t="shared" si="7"/>
        <v>8548</v>
      </c>
      <c r="I15" s="47">
        <f t="shared" si="8"/>
        <v>2685</v>
      </c>
      <c r="J15" s="48">
        <v>5390</v>
      </c>
      <c r="K15" s="30"/>
      <c r="L15" s="30"/>
      <c r="M15" s="30"/>
      <c r="N15" s="30"/>
      <c r="O15" s="30">
        <v>1.393</v>
      </c>
      <c r="P15" s="30">
        <v>2100</v>
      </c>
      <c r="Q15" s="30">
        <v>1.395</v>
      </c>
      <c r="R15" s="30">
        <v>10</v>
      </c>
      <c r="S15" s="30"/>
      <c r="T15" s="30"/>
      <c r="U15" s="30"/>
      <c r="V15" s="30"/>
      <c r="W15" s="30"/>
      <c r="X15" s="30"/>
      <c r="Y15" s="30"/>
      <c r="Z15" s="30">
        <v>40</v>
      </c>
      <c r="AA15" s="30">
        <v>904</v>
      </c>
      <c r="AB15" s="30"/>
      <c r="AC15" s="30"/>
      <c r="AD15" s="30"/>
      <c r="AE15" s="30"/>
      <c r="AF15" s="30"/>
      <c r="AG15" s="30">
        <v>2685</v>
      </c>
      <c r="AH15" s="30"/>
      <c r="AI15" s="30"/>
      <c r="AJ15" s="30">
        <v>70</v>
      </c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>
        <v>2254</v>
      </c>
      <c r="AW15" s="30"/>
      <c r="AX15" s="30"/>
      <c r="AY15" s="30"/>
      <c r="AZ15" s="30"/>
      <c r="BA15" s="30"/>
      <c r="BB15" s="30">
        <v>2.5409999999999999</v>
      </c>
      <c r="BC15" s="30">
        <v>1.5</v>
      </c>
      <c r="BD15" s="30"/>
      <c r="BE15" s="30">
        <v>1</v>
      </c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1">
        <v>0</v>
      </c>
      <c r="BU15" s="31">
        <v>49</v>
      </c>
      <c r="BV15" s="31">
        <v>8</v>
      </c>
      <c r="BW15" s="31">
        <v>7</v>
      </c>
      <c r="BX15" s="31">
        <v>7</v>
      </c>
      <c r="BY15" s="31"/>
      <c r="BZ15" s="31">
        <v>16</v>
      </c>
    </row>
    <row r="16" spans="1:78" ht="21" customHeight="1" x14ac:dyDescent="0.25">
      <c r="A16" s="26">
        <v>6</v>
      </c>
      <c r="B16" s="27" t="s">
        <v>79</v>
      </c>
      <c r="C16" s="27" t="s">
        <v>88</v>
      </c>
      <c r="D16" s="29">
        <v>321</v>
      </c>
      <c r="E16" s="21" t="s">
        <v>81</v>
      </c>
      <c r="F16" s="22" t="s">
        <v>82</v>
      </c>
      <c r="G16" s="45">
        <f t="shared" si="6"/>
        <v>9375</v>
      </c>
      <c r="H16" s="46">
        <f t="shared" si="7"/>
        <v>7145</v>
      </c>
      <c r="I16" s="47">
        <f t="shared" si="8"/>
        <v>2230</v>
      </c>
      <c r="J16" s="23">
        <v>4628</v>
      </c>
      <c r="K16" s="30"/>
      <c r="L16" s="30"/>
      <c r="M16" s="30"/>
      <c r="N16" s="30"/>
      <c r="O16" s="30">
        <v>0.40500000000000003</v>
      </c>
      <c r="P16" s="30">
        <v>810</v>
      </c>
      <c r="Q16" s="30">
        <v>0.40500000000000003</v>
      </c>
      <c r="R16" s="30">
        <v>11</v>
      </c>
      <c r="S16" s="30"/>
      <c r="T16" s="30"/>
      <c r="U16" s="30"/>
      <c r="V16" s="30"/>
      <c r="W16" s="30"/>
      <c r="X16" s="30"/>
      <c r="Y16" s="30"/>
      <c r="Z16" s="30">
        <v>34</v>
      </c>
      <c r="AA16" s="30">
        <v>738</v>
      </c>
      <c r="AB16" s="30"/>
      <c r="AC16" s="30"/>
      <c r="AD16" s="30"/>
      <c r="AE16" s="30"/>
      <c r="AF16" s="30"/>
      <c r="AG16" s="30">
        <v>2230</v>
      </c>
      <c r="AH16" s="30"/>
      <c r="AI16" s="30"/>
      <c r="AJ16" s="30">
        <v>25</v>
      </c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>
        <v>1779</v>
      </c>
      <c r="AW16" s="30"/>
      <c r="AX16" s="30"/>
      <c r="AY16" s="30"/>
      <c r="AZ16" s="30"/>
      <c r="BA16" s="30"/>
      <c r="BB16" s="30">
        <v>0.66700000000000004</v>
      </c>
      <c r="BC16" s="30">
        <v>3.5</v>
      </c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1">
        <v>0</v>
      </c>
      <c r="BU16" s="31">
        <v>19</v>
      </c>
      <c r="BV16" s="31">
        <v>34</v>
      </c>
      <c r="BW16" s="31"/>
      <c r="BX16" s="31"/>
      <c r="BY16" s="31"/>
      <c r="BZ16" s="31"/>
    </row>
    <row r="17" spans="1:78" ht="23.25" customHeight="1" x14ac:dyDescent="0.25">
      <c r="A17" s="26">
        <v>7</v>
      </c>
      <c r="B17" s="27" t="s">
        <v>79</v>
      </c>
      <c r="C17" s="27" t="s">
        <v>89</v>
      </c>
      <c r="D17" s="29">
        <v>335</v>
      </c>
      <c r="E17" s="21" t="s">
        <v>81</v>
      </c>
      <c r="F17" s="22" t="s">
        <v>82</v>
      </c>
      <c r="G17" s="45">
        <f t="shared" si="6"/>
        <v>2910</v>
      </c>
      <c r="H17" s="46">
        <f t="shared" si="7"/>
        <v>2370</v>
      </c>
      <c r="I17" s="47">
        <f t="shared" si="8"/>
        <v>540</v>
      </c>
      <c r="J17" s="48">
        <v>1715</v>
      </c>
      <c r="K17" s="30"/>
      <c r="L17" s="30"/>
      <c r="M17" s="30"/>
      <c r="N17" s="30"/>
      <c r="O17" s="30">
        <v>0.245</v>
      </c>
      <c r="P17" s="30">
        <v>490</v>
      </c>
      <c r="Q17" s="30">
        <v>0.245</v>
      </c>
      <c r="R17" s="30">
        <v>7</v>
      </c>
      <c r="S17" s="30"/>
      <c r="T17" s="30"/>
      <c r="U17" s="30"/>
      <c r="V17" s="30"/>
      <c r="W17" s="30"/>
      <c r="X17" s="30"/>
      <c r="Y17" s="30"/>
      <c r="Z17" s="30">
        <v>14</v>
      </c>
      <c r="AA17" s="30">
        <v>287</v>
      </c>
      <c r="AB17" s="30"/>
      <c r="AC17" s="30"/>
      <c r="AD17" s="30"/>
      <c r="AE17" s="30"/>
      <c r="AF17" s="30"/>
      <c r="AG17" s="30">
        <v>490</v>
      </c>
      <c r="AH17" s="30"/>
      <c r="AI17" s="30"/>
      <c r="AJ17" s="30">
        <v>42</v>
      </c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>
        <v>368</v>
      </c>
      <c r="AW17" s="30"/>
      <c r="AX17" s="30"/>
      <c r="AY17" s="30"/>
      <c r="AZ17" s="30"/>
      <c r="BA17" s="30"/>
      <c r="BB17" s="30">
        <v>0.245</v>
      </c>
      <c r="BC17" s="30">
        <v>2</v>
      </c>
      <c r="BD17" s="30"/>
      <c r="BE17" s="30">
        <v>1</v>
      </c>
      <c r="BF17" s="30"/>
      <c r="BG17" s="30"/>
      <c r="BH17" s="30"/>
      <c r="BI17" s="30"/>
      <c r="BJ17" s="30"/>
      <c r="BK17" s="30"/>
      <c r="BL17" s="30"/>
      <c r="BM17" s="30"/>
      <c r="BN17" s="30">
        <v>1</v>
      </c>
      <c r="BO17" s="30">
        <v>50</v>
      </c>
      <c r="BP17" s="30"/>
      <c r="BQ17" s="30">
        <v>10</v>
      </c>
      <c r="BR17" s="30">
        <v>1</v>
      </c>
      <c r="BS17" s="30">
        <v>1</v>
      </c>
      <c r="BT17" s="32">
        <v>1</v>
      </c>
      <c r="BU17" s="32">
        <v>24</v>
      </c>
      <c r="BV17" s="32">
        <v>50</v>
      </c>
      <c r="BW17" s="32">
        <v>2</v>
      </c>
      <c r="BX17" s="32">
        <v>2</v>
      </c>
      <c r="BY17" s="32"/>
      <c r="BZ17" s="32"/>
    </row>
    <row r="18" spans="1:78" ht="17.25" customHeight="1" x14ac:dyDescent="0.25">
      <c r="A18" s="26">
        <v>8</v>
      </c>
      <c r="B18" s="27" t="s">
        <v>79</v>
      </c>
      <c r="C18" s="27" t="s">
        <v>90</v>
      </c>
      <c r="D18" s="29">
        <v>3102102406</v>
      </c>
      <c r="E18" s="21" t="s">
        <v>81</v>
      </c>
      <c r="F18" s="22" t="s">
        <v>82</v>
      </c>
      <c r="G18" s="45">
        <f t="shared" si="6"/>
        <v>19890</v>
      </c>
      <c r="H18" s="46">
        <f t="shared" si="7"/>
        <v>18690</v>
      </c>
      <c r="I18" s="47">
        <f t="shared" si="8"/>
        <v>1200</v>
      </c>
      <c r="J18" s="48">
        <v>6160</v>
      </c>
      <c r="K18" s="30"/>
      <c r="L18" s="30"/>
      <c r="M18" s="30"/>
      <c r="N18" s="30"/>
      <c r="O18" s="30">
        <v>0.8</v>
      </c>
      <c r="P18" s="30">
        <v>1600</v>
      </c>
      <c r="Q18" s="30">
        <v>0.8</v>
      </c>
      <c r="R18" s="30">
        <v>10</v>
      </c>
      <c r="S18" s="30"/>
      <c r="T18" s="30"/>
      <c r="U18" s="30"/>
      <c r="V18" s="30"/>
      <c r="W18" s="30"/>
      <c r="X18" s="30"/>
      <c r="Y18" s="30"/>
      <c r="Z18" s="30">
        <v>170</v>
      </c>
      <c r="AA18" s="30">
        <v>9730</v>
      </c>
      <c r="AB18" s="30"/>
      <c r="AC18" s="30"/>
      <c r="AD18" s="30"/>
      <c r="AE18" s="30"/>
      <c r="AF18" s="30"/>
      <c r="AG18" s="30">
        <v>1200</v>
      </c>
      <c r="AH18" s="30"/>
      <c r="AI18" s="30"/>
      <c r="AJ18" s="30">
        <v>100</v>
      </c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>
        <v>2800</v>
      </c>
      <c r="AW18" s="30"/>
      <c r="AX18" s="30"/>
      <c r="AY18" s="30"/>
      <c r="AZ18" s="30"/>
      <c r="BA18" s="30"/>
      <c r="BB18" s="30">
        <v>1.413</v>
      </c>
      <c r="BC18" s="30">
        <v>6</v>
      </c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2">
        <v>0</v>
      </c>
      <c r="BU18" s="32">
        <v>62</v>
      </c>
      <c r="BV18" s="32">
        <v>137</v>
      </c>
      <c r="BW18" s="32">
        <v>7</v>
      </c>
      <c r="BX18" s="32">
        <v>7</v>
      </c>
      <c r="BY18" s="32"/>
      <c r="BZ18" s="32"/>
    </row>
    <row r="19" spans="1:78" ht="27" customHeight="1" x14ac:dyDescent="0.25">
      <c r="A19" s="26">
        <v>9</v>
      </c>
      <c r="B19" s="27" t="s">
        <v>79</v>
      </c>
      <c r="C19" s="27" t="s">
        <v>91</v>
      </c>
      <c r="D19" s="29">
        <v>3102136146</v>
      </c>
      <c r="E19" s="21" t="s">
        <v>81</v>
      </c>
      <c r="F19" s="22" t="s">
        <v>82</v>
      </c>
      <c r="G19" s="45">
        <f t="shared" si="6"/>
        <v>3956</v>
      </c>
      <c r="H19" s="46">
        <f t="shared" si="7"/>
        <v>3504</v>
      </c>
      <c r="I19" s="47">
        <f t="shared" si="8"/>
        <v>452</v>
      </c>
      <c r="J19" s="48">
        <v>1913</v>
      </c>
      <c r="K19" s="30"/>
      <c r="L19" s="30"/>
      <c r="M19" s="30"/>
      <c r="N19" s="30"/>
      <c r="O19" s="30">
        <v>0.22500000000000001</v>
      </c>
      <c r="P19" s="30">
        <v>450</v>
      </c>
      <c r="Q19" s="30">
        <v>0.22500000000000001</v>
      </c>
      <c r="R19" s="30">
        <v>10</v>
      </c>
      <c r="S19" s="30"/>
      <c r="T19" s="30"/>
      <c r="U19" s="30"/>
      <c r="V19" s="30"/>
      <c r="W19" s="30"/>
      <c r="X19" s="30"/>
      <c r="Y19" s="30"/>
      <c r="Z19" s="30">
        <v>130</v>
      </c>
      <c r="AA19" s="30">
        <v>1212</v>
      </c>
      <c r="AB19" s="30"/>
      <c r="AC19" s="30"/>
      <c r="AD19" s="30"/>
      <c r="AE19" s="30"/>
      <c r="AF19" s="30"/>
      <c r="AG19" s="30">
        <v>452</v>
      </c>
      <c r="AH19" s="30"/>
      <c r="AI19" s="30"/>
      <c r="AJ19" s="30">
        <v>85</v>
      </c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>
        <v>379</v>
      </c>
      <c r="AW19" s="30"/>
      <c r="AX19" s="30"/>
      <c r="AY19" s="30"/>
      <c r="AZ19" s="30"/>
      <c r="BA19" s="30"/>
      <c r="BB19" s="30">
        <v>0.16300000000000001</v>
      </c>
      <c r="BC19" s="30">
        <v>2</v>
      </c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2">
        <v>0</v>
      </c>
      <c r="BU19" s="32">
        <v>14</v>
      </c>
      <c r="BV19" s="32">
        <v>23</v>
      </c>
      <c r="BW19" s="32"/>
      <c r="BX19" s="32"/>
      <c r="BY19" s="32"/>
      <c r="BZ19" s="32"/>
    </row>
    <row r="20" spans="1:78" ht="20.25" customHeight="1" x14ac:dyDescent="0.25">
      <c r="A20" s="26">
        <v>10</v>
      </c>
      <c r="B20" s="27" t="s">
        <v>79</v>
      </c>
      <c r="C20" s="27" t="s">
        <v>92</v>
      </c>
      <c r="D20" s="29">
        <v>328</v>
      </c>
      <c r="E20" s="21" t="s">
        <v>81</v>
      </c>
      <c r="F20" s="22" t="s">
        <v>82</v>
      </c>
      <c r="G20" s="45">
        <f t="shared" si="6"/>
        <v>2532</v>
      </c>
      <c r="H20" s="46">
        <f t="shared" si="7"/>
        <v>2234</v>
      </c>
      <c r="I20" s="47">
        <f t="shared" si="8"/>
        <v>298</v>
      </c>
      <c r="J20" s="48">
        <v>1113</v>
      </c>
      <c r="K20" s="30"/>
      <c r="L20" s="30"/>
      <c r="M20" s="30"/>
      <c r="N20" s="30"/>
      <c r="O20" s="30">
        <v>0.19700000000000001</v>
      </c>
      <c r="P20" s="30">
        <v>394</v>
      </c>
      <c r="Q20" s="30">
        <v>0.19700000000000001</v>
      </c>
      <c r="R20" s="30"/>
      <c r="S20" s="30"/>
      <c r="T20" s="30"/>
      <c r="U20" s="30"/>
      <c r="V20" s="30"/>
      <c r="W20" s="30"/>
      <c r="X20" s="30"/>
      <c r="Y20" s="30"/>
      <c r="Z20" s="30">
        <v>24</v>
      </c>
      <c r="AA20" s="30">
        <v>135</v>
      </c>
      <c r="AB20" s="30"/>
      <c r="AC20" s="30"/>
      <c r="AD20" s="30"/>
      <c r="AE20" s="30"/>
      <c r="AF20" s="30"/>
      <c r="AG20" s="30">
        <v>298</v>
      </c>
      <c r="AH20" s="30"/>
      <c r="AI20" s="30"/>
      <c r="AJ20" s="30">
        <v>26</v>
      </c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>
        <v>986</v>
      </c>
      <c r="AW20" s="30"/>
      <c r="AX20" s="30"/>
      <c r="AY20" s="30"/>
      <c r="AZ20" s="30"/>
      <c r="BA20" s="30"/>
      <c r="BB20" s="30">
        <v>0.53900000000000003</v>
      </c>
      <c r="BC20" s="30">
        <v>2</v>
      </c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2">
        <v>2</v>
      </c>
      <c r="BU20" s="32">
        <v>18</v>
      </c>
      <c r="BV20" s="32">
        <v>26</v>
      </c>
      <c r="BW20" s="32">
        <v>1</v>
      </c>
      <c r="BX20" s="32">
        <v>1</v>
      </c>
      <c r="BY20" s="32"/>
      <c r="BZ20" s="32"/>
    </row>
    <row r="21" spans="1:78" ht="21.75" customHeight="1" x14ac:dyDescent="0.25">
      <c r="A21" s="26">
        <v>11</v>
      </c>
      <c r="B21" s="27" t="s">
        <v>79</v>
      </c>
      <c r="C21" s="27" t="s">
        <v>93</v>
      </c>
      <c r="D21" s="29">
        <v>339</v>
      </c>
      <c r="E21" s="21" t="s">
        <v>94</v>
      </c>
      <c r="F21" s="22" t="s">
        <v>82</v>
      </c>
      <c r="G21" s="45">
        <f t="shared" si="6"/>
        <v>7233</v>
      </c>
      <c r="H21" s="46">
        <f t="shared" si="7"/>
        <v>5798</v>
      </c>
      <c r="I21" s="47">
        <f t="shared" si="8"/>
        <v>1435</v>
      </c>
      <c r="J21" s="23">
        <v>3280</v>
      </c>
      <c r="K21" s="30"/>
      <c r="L21" s="30"/>
      <c r="M21" s="30"/>
      <c r="N21" s="30"/>
      <c r="O21" s="30">
        <v>0.20499999999999999</v>
      </c>
      <c r="P21" s="30">
        <v>410</v>
      </c>
      <c r="Q21" s="30">
        <v>0.20499999999999999</v>
      </c>
      <c r="R21" s="30">
        <v>16</v>
      </c>
      <c r="S21" s="30"/>
      <c r="T21" s="30"/>
      <c r="U21" s="30"/>
      <c r="V21" s="30"/>
      <c r="W21" s="30"/>
      <c r="X21" s="30"/>
      <c r="Y21" s="30"/>
      <c r="Z21" s="30">
        <v>130</v>
      </c>
      <c r="AA21" s="30">
        <v>1262</v>
      </c>
      <c r="AB21" s="30"/>
      <c r="AC21" s="30"/>
      <c r="AD21" s="30"/>
      <c r="AE21" s="30"/>
      <c r="AF21" s="30"/>
      <c r="AG21" s="30">
        <v>1435</v>
      </c>
      <c r="AH21" s="30"/>
      <c r="AI21" s="30"/>
      <c r="AJ21" s="30">
        <v>15</v>
      </c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>
        <v>1026</v>
      </c>
      <c r="AW21" s="30"/>
      <c r="AX21" s="30"/>
      <c r="AY21" s="30"/>
      <c r="AZ21" s="30"/>
      <c r="BA21" s="30"/>
      <c r="BB21" s="30">
        <v>0.41</v>
      </c>
      <c r="BC21" s="30">
        <v>2.5</v>
      </c>
      <c r="BD21" s="30"/>
      <c r="BE21" s="30"/>
      <c r="BF21" s="30">
        <v>1</v>
      </c>
      <c r="BG21" s="30">
        <v>230</v>
      </c>
      <c r="BH21" s="30"/>
      <c r="BI21" s="30"/>
      <c r="BJ21" s="30"/>
      <c r="BK21" s="30"/>
      <c r="BL21" s="30">
        <v>0.84</v>
      </c>
      <c r="BM21" s="30"/>
      <c r="BN21" s="30"/>
      <c r="BO21" s="30"/>
      <c r="BP21" s="30"/>
      <c r="BQ21" s="30"/>
      <c r="BR21" s="30"/>
      <c r="BS21" s="30"/>
      <c r="BT21" s="32">
        <v>0</v>
      </c>
      <c r="BU21" s="32">
        <v>18</v>
      </c>
      <c r="BV21" s="32">
        <v>38</v>
      </c>
      <c r="BW21" s="32"/>
      <c r="BX21" s="32"/>
      <c r="BY21" s="32"/>
      <c r="BZ21" s="32"/>
    </row>
    <row r="22" spans="1:78" ht="22.5" customHeight="1" x14ac:dyDescent="0.25">
      <c r="A22" s="26">
        <v>12</v>
      </c>
      <c r="B22" s="27" t="s">
        <v>79</v>
      </c>
      <c r="C22" s="27" t="s">
        <v>95</v>
      </c>
      <c r="D22" s="29">
        <v>340</v>
      </c>
      <c r="E22" s="21" t="s">
        <v>81</v>
      </c>
      <c r="F22" s="22" t="s">
        <v>82</v>
      </c>
      <c r="G22" s="45">
        <f t="shared" si="6"/>
        <v>25686</v>
      </c>
      <c r="H22" s="46">
        <f t="shared" si="7"/>
        <v>17124</v>
      </c>
      <c r="I22" s="47">
        <f t="shared" si="8"/>
        <v>8562</v>
      </c>
      <c r="J22" s="48">
        <v>17124</v>
      </c>
      <c r="K22" s="30"/>
      <c r="L22" s="30"/>
      <c r="M22" s="30"/>
      <c r="N22" s="30"/>
      <c r="O22" s="30">
        <v>2.8540000000000001</v>
      </c>
      <c r="P22" s="30">
        <v>0</v>
      </c>
      <c r="Q22" s="30">
        <v>2.8540000000000001</v>
      </c>
      <c r="R22" s="30">
        <v>7</v>
      </c>
      <c r="S22" s="30"/>
      <c r="T22" s="30"/>
      <c r="U22" s="30"/>
      <c r="V22" s="30"/>
      <c r="W22" s="30"/>
      <c r="X22" s="30"/>
      <c r="Y22" s="30"/>
      <c r="Z22" s="30">
        <v>0</v>
      </c>
      <c r="AA22" s="30">
        <v>0</v>
      </c>
      <c r="AB22" s="30"/>
      <c r="AC22" s="30"/>
      <c r="AD22" s="30"/>
      <c r="AE22" s="30"/>
      <c r="AF22" s="30"/>
      <c r="AG22" s="30">
        <v>8562</v>
      </c>
      <c r="AH22" s="30"/>
      <c r="AI22" s="30"/>
      <c r="AJ22" s="30">
        <v>50</v>
      </c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>
        <v>0</v>
      </c>
      <c r="AW22" s="30"/>
      <c r="AX22" s="30"/>
      <c r="AY22" s="30"/>
      <c r="AZ22" s="30"/>
      <c r="BA22" s="30"/>
      <c r="BB22" s="30">
        <v>0</v>
      </c>
      <c r="BC22" s="30">
        <v>0</v>
      </c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2">
        <v>0</v>
      </c>
      <c r="BU22" s="32">
        <v>20</v>
      </c>
      <c r="BV22" s="32">
        <v>27</v>
      </c>
      <c r="BW22" s="32">
        <v>3</v>
      </c>
      <c r="BX22" s="32">
        <v>3</v>
      </c>
      <c r="BY22" s="32"/>
      <c r="BZ22" s="32"/>
    </row>
    <row r="23" spans="1:78" ht="21" customHeight="1" x14ac:dyDescent="0.25">
      <c r="A23" s="26">
        <v>13</v>
      </c>
      <c r="B23" s="27" t="s">
        <v>79</v>
      </c>
      <c r="C23" s="27" t="s">
        <v>96</v>
      </c>
      <c r="D23" s="29">
        <v>341</v>
      </c>
      <c r="E23" s="21" t="s">
        <v>97</v>
      </c>
      <c r="F23" s="22" t="s">
        <v>82</v>
      </c>
      <c r="G23" s="45">
        <f t="shared" si="6"/>
        <v>1660</v>
      </c>
      <c r="H23" s="46">
        <f t="shared" si="7"/>
        <v>1660</v>
      </c>
      <c r="I23" s="47">
        <f t="shared" si="8"/>
        <v>0</v>
      </c>
      <c r="J23" s="48">
        <v>1330</v>
      </c>
      <c r="K23" s="30"/>
      <c r="L23" s="30"/>
      <c r="M23" s="30"/>
      <c r="N23" s="30"/>
      <c r="O23" s="30">
        <v>0.38</v>
      </c>
      <c r="P23" s="30">
        <v>380</v>
      </c>
      <c r="Q23" s="30">
        <v>0.38</v>
      </c>
      <c r="R23" s="30">
        <v>7</v>
      </c>
      <c r="S23" s="30"/>
      <c r="T23" s="30"/>
      <c r="U23" s="30"/>
      <c r="V23" s="30"/>
      <c r="W23" s="30"/>
      <c r="X23" s="30"/>
      <c r="Y23" s="30"/>
      <c r="Z23" s="30">
        <v>0</v>
      </c>
      <c r="AA23" s="30">
        <v>0</v>
      </c>
      <c r="AB23" s="30"/>
      <c r="AC23" s="30"/>
      <c r="AD23" s="30"/>
      <c r="AE23" s="30"/>
      <c r="AF23" s="30"/>
      <c r="AG23" s="30">
        <v>0</v>
      </c>
      <c r="AH23" s="30"/>
      <c r="AI23" s="30"/>
      <c r="AJ23" s="30">
        <v>5</v>
      </c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>
        <v>330</v>
      </c>
      <c r="AW23" s="30"/>
      <c r="AX23" s="30"/>
      <c r="AY23" s="30"/>
      <c r="AZ23" s="30"/>
      <c r="BA23" s="30"/>
      <c r="BB23" s="30">
        <v>0.22</v>
      </c>
      <c r="BC23" s="30">
        <v>1.5</v>
      </c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2">
        <v>0</v>
      </c>
      <c r="BU23" s="32">
        <v>0</v>
      </c>
      <c r="BV23" s="32">
        <v>0</v>
      </c>
      <c r="BW23" s="32"/>
      <c r="BX23" s="32"/>
      <c r="BY23" s="32"/>
      <c r="BZ23" s="32"/>
    </row>
    <row r="24" spans="1:78" ht="42.75" customHeight="1" x14ac:dyDescent="0.25">
      <c r="A24" s="26">
        <v>14</v>
      </c>
      <c r="B24" s="27" t="s">
        <v>79</v>
      </c>
      <c r="C24" s="27" t="s">
        <v>155</v>
      </c>
      <c r="D24" s="29">
        <v>342</v>
      </c>
      <c r="E24" s="21" t="s">
        <v>81</v>
      </c>
      <c r="F24" s="22" t="s">
        <v>82</v>
      </c>
      <c r="G24" s="45">
        <f t="shared" si="6"/>
        <v>4901</v>
      </c>
      <c r="H24" s="46">
        <f t="shared" si="7"/>
        <v>4901</v>
      </c>
      <c r="I24" s="47">
        <f t="shared" si="8"/>
        <v>0</v>
      </c>
      <c r="J24" s="48">
        <v>2136</v>
      </c>
      <c r="K24" s="30"/>
      <c r="L24" s="30"/>
      <c r="M24" s="30"/>
      <c r="N24" s="30"/>
      <c r="O24" s="30">
        <v>0.17499999999999999</v>
      </c>
      <c r="P24" s="30">
        <v>350</v>
      </c>
      <c r="Q24" s="30">
        <v>0.17499999999999999</v>
      </c>
      <c r="R24" s="30">
        <v>10</v>
      </c>
      <c r="S24" s="30"/>
      <c r="T24" s="30"/>
      <c r="U24" s="30"/>
      <c r="V24" s="30"/>
      <c r="W24" s="30"/>
      <c r="X24" s="30"/>
      <c r="Y24" s="30"/>
      <c r="Z24" s="30">
        <v>76</v>
      </c>
      <c r="AA24" s="30">
        <v>1815</v>
      </c>
      <c r="AB24" s="30"/>
      <c r="AC24" s="30"/>
      <c r="AD24" s="30"/>
      <c r="AE24" s="30"/>
      <c r="AF24" s="30"/>
      <c r="AG24" s="30">
        <v>0</v>
      </c>
      <c r="AH24" s="30"/>
      <c r="AI24" s="30"/>
      <c r="AJ24" s="30">
        <v>0</v>
      </c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>
        <v>950</v>
      </c>
      <c r="AW24" s="30"/>
      <c r="AX24" s="30"/>
      <c r="AY24" s="30"/>
      <c r="AZ24" s="30"/>
      <c r="BA24" s="30"/>
      <c r="BB24" s="30">
        <v>0.38</v>
      </c>
      <c r="BC24" s="30">
        <v>2.5</v>
      </c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2">
        <v>1</v>
      </c>
      <c r="BU24" s="32">
        <v>10</v>
      </c>
      <c r="BV24" s="32">
        <v>18</v>
      </c>
      <c r="BW24" s="32"/>
      <c r="BX24" s="32"/>
      <c r="BY24" s="32"/>
      <c r="BZ24" s="32"/>
    </row>
    <row r="25" spans="1:78" ht="20.25" customHeight="1" x14ac:dyDescent="0.25">
      <c r="A25" s="26">
        <v>15</v>
      </c>
      <c r="B25" s="27" t="s">
        <v>79</v>
      </c>
      <c r="C25" s="27" t="s">
        <v>98</v>
      </c>
      <c r="D25" s="29">
        <v>343</v>
      </c>
      <c r="E25" s="21" t="s">
        <v>97</v>
      </c>
      <c r="F25" s="22" t="s">
        <v>82</v>
      </c>
      <c r="G25" s="45">
        <f t="shared" si="6"/>
        <v>950</v>
      </c>
      <c r="H25" s="46">
        <f t="shared" si="7"/>
        <v>950</v>
      </c>
      <c r="I25" s="47">
        <f t="shared" si="8"/>
        <v>0</v>
      </c>
      <c r="J25" s="23">
        <v>950</v>
      </c>
      <c r="K25" s="30"/>
      <c r="L25" s="30"/>
      <c r="M25" s="30"/>
      <c r="N25" s="30"/>
      <c r="O25" s="30">
        <v>0.19</v>
      </c>
      <c r="P25" s="30">
        <v>0</v>
      </c>
      <c r="Q25" s="30">
        <v>0.19</v>
      </c>
      <c r="R25" s="30">
        <v>5</v>
      </c>
      <c r="S25" s="30"/>
      <c r="T25" s="30"/>
      <c r="U25" s="30"/>
      <c r="V25" s="30"/>
      <c r="W25" s="30"/>
      <c r="X25" s="30"/>
      <c r="Y25" s="30"/>
      <c r="Z25" s="30">
        <v>0</v>
      </c>
      <c r="AA25" s="30">
        <v>0</v>
      </c>
      <c r="AB25" s="30"/>
      <c r="AC25" s="30"/>
      <c r="AD25" s="30"/>
      <c r="AE25" s="30"/>
      <c r="AF25" s="30"/>
      <c r="AG25" s="30">
        <v>0</v>
      </c>
      <c r="AH25" s="30"/>
      <c r="AI25" s="30"/>
      <c r="AJ25" s="30">
        <v>50</v>
      </c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>
        <v>0</v>
      </c>
      <c r="AW25" s="30"/>
      <c r="AX25" s="30"/>
      <c r="AY25" s="30"/>
      <c r="AZ25" s="30"/>
      <c r="BA25" s="30"/>
      <c r="BB25" s="30">
        <v>0</v>
      </c>
      <c r="BC25" s="30">
        <v>0</v>
      </c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2">
        <v>0</v>
      </c>
      <c r="BU25" s="32">
        <v>1</v>
      </c>
      <c r="BV25" s="32">
        <v>1</v>
      </c>
      <c r="BW25" s="32"/>
      <c r="BX25" s="32"/>
      <c r="BY25" s="32"/>
      <c r="BZ25" s="32"/>
    </row>
    <row r="26" spans="1:78" ht="20.25" customHeight="1" x14ac:dyDescent="0.25">
      <c r="A26" s="26">
        <v>16</v>
      </c>
      <c r="B26" s="27" t="s">
        <v>79</v>
      </c>
      <c r="C26" s="27" t="s">
        <v>99</v>
      </c>
      <c r="D26" s="29">
        <v>322</v>
      </c>
      <c r="E26" s="21" t="s">
        <v>81</v>
      </c>
      <c r="F26" s="22" t="s">
        <v>82</v>
      </c>
      <c r="G26" s="45">
        <f t="shared" si="6"/>
        <v>3435</v>
      </c>
      <c r="H26" s="46">
        <f t="shared" si="7"/>
        <v>2935</v>
      </c>
      <c r="I26" s="47">
        <f t="shared" si="8"/>
        <v>500</v>
      </c>
      <c r="J26" s="23">
        <v>1925</v>
      </c>
      <c r="K26" s="30"/>
      <c r="L26" s="30"/>
      <c r="M26" s="30"/>
      <c r="N26" s="30"/>
      <c r="O26" s="30">
        <v>0.27500000000000002</v>
      </c>
      <c r="P26" s="30">
        <v>550</v>
      </c>
      <c r="Q26" s="30">
        <v>0.27500000000000002</v>
      </c>
      <c r="R26" s="30">
        <v>7.5</v>
      </c>
      <c r="S26" s="30"/>
      <c r="T26" s="30"/>
      <c r="U26" s="30"/>
      <c r="V26" s="30"/>
      <c r="W26" s="30"/>
      <c r="X26" s="30"/>
      <c r="Y26" s="30"/>
      <c r="Z26" s="30">
        <v>0</v>
      </c>
      <c r="AA26" s="30">
        <v>0</v>
      </c>
      <c r="AB26" s="30"/>
      <c r="AC26" s="30"/>
      <c r="AD26" s="30"/>
      <c r="AE26" s="30"/>
      <c r="AF26" s="30"/>
      <c r="AG26" s="30">
        <v>500</v>
      </c>
      <c r="AH26" s="30"/>
      <c r="AI26" s="30"/>
      <c r="AJ26" s="30">
        <v>7</v>
      </c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>
        <v>1010</v>
      </c>
      <c r="AW26" s="30"/>
      <c r="AX26" s="30"/>
      <c r="AY26" s="30"/>
      <c r="AZ26" s="30"/>
      <c r="BA26" s="30"/>
      <c r="BB26" s="30">
        <v>0.55000000000000004</v>
      </c>
      <c r="BC26" s="30">
        <v>2</v>
      </c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2">
        <v>0</v>
      </c>
      <c r="BU26" s="32">
        <v>5</v>
      </c>
      <c r="BV26" s="32">
        <v>8</v>
      </c>
      <c r="BW26" s="32"/>
      <c r="BX26" s="32"/>
      <c r="BY26" s="32"/>
      <c r="BZ26" s="32"/>
    </row>
    <row r="27" spans="1:78" ht="20.25" customHeight="1" x14ac:dyDescent="0.25">
      <c r="A27" s="26">
        <v>17</v>
      </c>
      <c r="B27" s="27" t="s">
        <v>79</v>
      </c>
      <c r="C27" s="27" t="s">
        <v>100</v>
      </c>
      <c r="D27" s="29">
        <v>323</v>
      </c>
      <c r="E27" s="21" t="s">
        <v>97</v>
      </c>
      <c r="F27" s="22" t="s">
        <v>82</v>
      </c>
      <c r="G27" s="45">
        <f t="shared" si="6"/>
        <v>5688</v>
      </c>
      <c r="H27" s="46">
        <f t="shared" si="7"/>
        <v>3836</v>
      </c>
      <c r="I27" s="47">
        <f t="shared" si="8"/>
        <v>1852</v>
      </c>
      <c r="J27" s="48">
        <v>2437</v>
      </c>
      <c r="K27" s="30"/>
      <c r="L27" s="30"/>
      <c r="M27" s="30"/>
      <c r="N27" s="30"/>
      <c r="O27" s="30">
        <v>0.52900000000000003</v>
      </c>
      <c r="P27" s="30">
        <v>0</v>
      </c>
      <c r="Q27" s="30">
        <v>0.52900000000000003</v>
      </c>
      <c r="R27" s="30">
        <v>5.5</v>
      </c>
      <c r="S27" s="30"/>
      <c r="T27" s="30"/>
      <c r="U27" s="30"/>
      <c r="V27" s="30"/>
      <c r="W27" s="30"/>
      <c r="X27" s="30"/>
      <c r="Y27" s="30"/>
      <c r="Z27" s="30">
        <v>46</v>
      </c>
      <c r="AA27" s="30">
        <v>460</v>
      </c>
      <c r="AB27" s="30"/>
      <c r="AC27" s="30"/>
      <c r="AD27" s="30"/>
      <c r="AE27" s="30"/>
      <c r="AF27" s="30"/>
      <c r="AG27" s="30">
        <v>1852</v>
      </c>
      <c r="AH27" s="30"/>
      <c r="AI27" s="30"/>
      <c r="AJ27" s="30">
        <v>73</v>
      </c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>
        <v>939</v>
      </c>
      <c r="AW27" s="30"/>
      <c r="AX27" s="30"/>
      <c r="AY27" s="30"/>
      <c r="AZ27" s="30"/>
      <c r="BA27" s="30"/>
      <c r="BB27" s="30">
        <v>0.54100000000000004</v>
      </c>
      <c r="BC27" s="30">
        <v>2</v>
      </c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2">
        <v>1</v>
      </c>
      <c r="BU27" s="32">
        <v>22</v>
      </c>
      <c r="BV27" s="32">
        <v>41</v>
      </c>
      <c r="BW27" s="32">
        <v>2</v>
      </c>
      <c r="BX27" s="32">
        <v>2</v>
      </c>
      <c r="BY27" s="32"/>
      <c r="BZ27" s="32"/>
    </row>
    <row r="28" spans="1:78" ht="20.25" customHeight="1" x14ac:dyDescent="0.25">
      <c r="A28" s="33">
        <v>18</v>
      </c>
      <c r="B28" s="34" t="s">
        <v>79</v>
      </c>
      <c r="C28" s="27" t="s">
        <v>101</v>
      </c>
      <c r="D28" s="35">
        <v>336</v>
      </c>
      <c r="E28" s="36" t="s">
        <v>97</v>
      </c>
      <c r="F28" s="22" t="s">
        <v>82</v>
      </c>
      <c r="G28" s="45">
        <f t="shared" si="6"/>
        <v>3425</v>
      </c>
      <c r="H28" s="46">
        <f t="shared" si="7"/>
        <v>3425</v>
      </c>
      <c r="I28" s="47">
        <f t="shared" si="8"/>
        <v>0</v>
      </c>
      <c r="J28" s="23">
        <v>2636</v>
      </c>
      <c r="K28" s="30"/>
      <c r="L28" s="30"/>
      <c r="M28" s="30"/>
      <c r="N28" s="30"/>
      <c r="O28" s="30">
        <v>0.44</v>
      </c>
      <c r="P28" s="30">
        <v>440</v>
      </c>
      <c r="Q28" s="30">
        <v>0.44</v>
      </c>
      <c r="R28" s="30">
        <v>6.5</v>
      </c>
      <c r="S28" s="30"/>
      <c r="T28" s="30"/>
      <c r="U28" s="30"/>
      <c r="V28" s="30"/>
      <c r="W28" s="30"/>
      <c r="X28" s="30"/>
      <c r="Y28" s="30"/>
      <c r="Z28" s="30">
        <v>4</v>
      </c>
      <c r="AA28" s="30">
        <v>28</v>
      </c>
      <c r="AB28" s="30"/>
      <c r="AC28" s="30"/>
      <c r="AD28" s="30"/>
      <c r="AE28" s="30"/>
      <c r="AF28" s="30"/>
      <c r="AG28" s="30">
        <v>0</v>
      </c>
      <c r="AH28" s="30"/>
      <c r="AI28" s="30"/>
      <c r="AJ28" s="30">
        <v>3</v>
      </c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>
        <v>761</v>
      </c>
      <c r="AW28" s="30"/>
      <c r="AX28" s="30"/>
      <c r="AY28" s="30"/>
      <c r="AZ28" s="30"/>
      <c r="BA28" s="30"/>
      <c r="BB28" s="30">
        <v>0.57599999999999996</v>
      </c>
      <c r="BC28" s="30">
        <v>1.5</v>
      </c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2">
        <v>0</v>
      </c>
      <c r="BU28" s="32">
        <v>13</v>
      </c>
      <c r="BV28" s="32">
        <v>23</v>
      </c>
      <c r="BW28" s="32">
        <v>2</v>
      </c>
      <c r="BX28" s="32">
        <v>2</v>
      </c>
      <c r="BY28" s="32"/>
      <c r="BZ28" s="32"/>
    </row>
    <row r="29" spans="1:78" ht="20.25" customHeight="1" x14ac:dyDescent="0.25">
      <c r="A29" s="33">
        <v>19</v>
      </c>
      <c r="B29" s="34" t="s">
        <v>79</v>
      </c>
      <c r="C29" s="27" t="s">
        <v>102</v>
      </c>
      <c r="D29" s="35">
        <v>324</v>
      </c>
      <c r="E29" s="36" t="s">
        <v>81</v>
      </c>
      <c r="F29" s="22" t="s">
        <v>82</v>
      </c>
      <c r="G29" s="45">
        <f t="shared" si="6"/>
        <v>10849</v>
      </c>
      <c r="H29" s="46">
        <f t="shared" si="7"/>
        <v>8109</v>
      </c>
      <c r="I29" s="47">
        <f t="shared" si="8"/>
        <v>2740</v>
      </c>
      <c r="J29" s="23">
        <v>5663</v>
      </c>
      <c r="K29" s="30"/>
      <c r="L29" s="30"/>
      <c r="M29" s="30"/>
      <c r="N29" s="30"/>
      <c r="O29" s="30">
        <v>0.755</v>
      </c>
      <c r="P29" s="30">
        <v>1510</v>
      </c>
      <c r="Q29" s="30">
        <v>0.755</v>
      </c>
      <c r="R29" s="30">
        <v>7.5</v>
      </c>
      <c r="S29" s="30"/>
      <c r="T29" s="30"/>
      <c r="U29" s="30"/>
      <c r="V29" s="30"/>
      <c r="W29" s="30"/>
      <c r="X29" s="30"/>
      <c r="Y29" s="30"/>
      <c r="Z29" s="30">
        <v>14</v>
      </c>
      <c r="AA29" s="30">
        <v>180</v>
      </c>
      <c r="AB29" s="30"/>
      <c r="AC29" s="30"/>
      <c r="AD29" s="30"/>
      <c r="AE29" s="30"/>
      <c r="AF29" s="30"/>
      <c r="AG29" s="30">
        <v>2740</v>
      </c>
      <c r="AH29" s="30"/>
      <c r="AI29" s="30"/>
      <c r="AJ29" s="30">
        <v>63</v>
      </c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>
        <v>2266</v>
      </c>
      <c r="AW29" s="30"/>
      <c r="AX29" s="30"/>
      <c r="AY29" s="30"/>
      <c r="AZ29" s="30"/>
      <c r="BA29" s="30"/>
      <c r="BB29" s="30">
        <v>1.51</v>
      </c>
      <c r="BC29" s="30">
        <v>2</v>
      </c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2">
        <v>0</v>
      </c>
      <c r="BU29" s="32">
        <v>36</v>
      </c>
      <c r="BV29" s="32">
        <v>55</v>
      </c>
      <c r="BW29" s="32">
        <v>5</v>
      </c>
      <c r="BX29" s="32">
        <v>5</v>
      </c>
      <c r="BY29" s="32"/>
      <c r="BZ29" s="32"/>
    </row>
    <row r="30" spans="1:78" ht="20.25" customHeight="1" x14ac:dyDescent="0.25">
      <c r="A30" s="33">
        <v>6</v>
      </c>
      <c r="B30" s="34" t="s">
        <v>79</v>
      </c>
      <c r="C30" s="27" t="s">
        <v>103</v>
      </c>
      <c r="D30" s="35">
        <v>325</v>
      </c>
      <c r="E30" s="36" t="s">
        <v>81</v>
      </c>
      <c r="F30" s="22" t="s">
        <v>82</v>
      </c>
      <c r="G30" s="45">
        <f t="shared" si="6"/>
        <v>16933</v>
      </c>
      <c r="H30" s="46">
        <f t="shared" si="7"/>
        <v>12633</v>
      </c>
      <c r="I30" s="47">
        <f t="shared" si="8"/>
        <v>4300</v>
      </c>
      <c r="J30" s="23">
        <v>4448</v>
      </c>
      <c r="K30" s="30"/>
      <c r="L30" s="30"/>
      <c r="M30" s="30"/>
      <c r="N30" s="30"/>
      <c r="O30" s="30">
        <v>0.55600000000000005</v>
      </c>
      <c r="P30" s="30">
        <v>1112</v>
      </c>
      <c r="Q30" s="30">
        <v>0.55600000000000005</v>
      </c>
      <c r="R30" s="30">
        <v>8</v>
      </c>
      <c r="S30" s="30"/>
      <c r="T30" s="30"/>
      <c r="U30" s="30"/>
      <c r="V30" s="30"/>
      <c r="W30" s="30"/>
      <c r="X30" s="30"/>
      <c r="Y30" s="30"/>
      <c r="Z30" s="30">
        <v>106</v>
      </c>
      <c r="AA30" s="30">
        <v>6243</v>
      </c>
      <c r="AB30" s="30"/>
      <c r="AC30" s="30"/>
      <c r="AD30" s="30"/>
      <c r="AE30" s="30"/>
      <c r="AF30" s="30"/>
      <c r="AG30" s="30">
        <v>4300</v>
      </c>
      <c r="AH30" s="30"/>
      <c r="AI30" s="30"/>
      <c r="AJ30" s="30">
        <v>26</v>
      </c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>
        <v>1942</v>
      </c>
      <c r="AW30" s="30"/>
      <c r="AX30" s="30"/>
      <c r="AY30" s="30"/>
      <c r="AZ30" s="30"/>
      <c r="BA30" s="30"/>
      <c r="BB30" s="30">
        <v>0.86199999999999999</v>
      </c>
      <c r="BC30" s="30">
        <v>2.5</v>
      </c>
      <c r="BD30" s="30"/>
      <c r="BE30" s="30">
        <v>1</v>
      </c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2">
        <v>0</v>
      </c>
      <c r="BU30" s="32">
        <v>28</v>
      </c>
      <c r="BV30" s="32">
        <v>61</v>
      </c>
      <c r="BW30" s="32">
        <v>6</v>
      </c>
      <c r="BX30" s="32">
        <v>6</v>
      </c>
      <c r="BY30" s="32"/>
      <c r="BZ30" s="32"/>
    </row>
    <row r="31" spans="1:78" ht="20.25" customHeight="1" x14ac:dyDescent="0.25">
      <c r="A31" s="33">
        <v>21</v>
      </c>
      <c r="B31" s="34" t="s">
        <v>79</v>
      </c>
      <c r="C31" s="27" t="s">
        <v>104</v>
      </c>
      <c r="D31" s="35">
        <v>326</v>
      </c>
      <c r="E31" s="36" t="s">
        <v>81</v>
      </c>
      <c r="F31" s="22" t="s">
        <v>82</v>
      </c>
      <c r="G31" s="45">
        <f t="shared" si="6"/>
        <v>6602</v>
      </c>
      <c r="H31" s="46">
        <f t="shared" si="7"/>
        <v>5342</v>
      </c>
      <c r="I31" s="47">
        <f t="shared" si="8"/>
        <v>1260</v>
      </c>
      <c r="J31" s="23">
        <v>2990</v>
      </c>
      <c r="K31" s="30"/>
      <c r="L31" s="30"/>
      <c r="M31" s="30"/>
      <c r="N31" s="30"/>
      <c r="O31" s="30">
        <v>0.46</v>
      </c>
      <c r="P31" s="30">
        <v>920</v>
      </c>
      <c r="Q31" s="30">
        <v>0.46</v>
      </c>
      <c r="R31" s="30">
        <v>6.5</v>
      </c>
      <c r="S31" s="30"/>
      <c r="T31" s="30"/>
      <c r="U31" s="30"/>
      <c r="V31" s="30"/>
      <c r="W31" s="30"/>
      <c r="X31" s="30"/>
      <c r="Y31" s="30"/>
      <c r="Z31" s="30">
        <v>78</v>
      </c>
      <c r="AA31" s="30">
        <v>726</v>
      </c>
      <c r="AB31" s="30"/>
      <c r="AC31" s="30"/>
      <c r="AD31" s="30"/>
      <c r="AE31" s="30"/>
      <c r="AF31" s="30"/>
      <c r="AG31" s="30">
        <v>1260</v>
      </c>
      <c r="AH31" s="30"/>
      <c r="AI31" s="30"/>
      <c r="AJ31" s="30">
        <v>25</v>
      </c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>
        <v>1626</v>
      </c>
      <c r="AW31" s="30"/>
      <c r="AX31" s="30"/>
      <c r="AY31" s="30"/>
      <c r="AZ31" s="30"/>
      <c r="BA31" s="30"/>
      <c r="BB31" s="30">
        <v>0.83799999999999997</v>
      </c>
      <c r="BC31" s="30">
        <v>2</v>
      </c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2">
        <v>0</v>
      </c>
      <c r="BU31" s="32">
        <v>18</v>
      </c>
      <c r="BV31" s="32">
        <v>39</v>
      </c>
      <c r="BW31" s="32">
        <v>2</v>
      </c>
      <c r="BX31" s="32">
        <v>2</v>
      </c>
      <c r="BY31" s="32"/>
      <c r="BZ31" s="32"/>
    </row>
    <row r="32" spans="1:78" ht="23.25" customHeight="1" x14ac:dyDescent="0.25">
      <c r="A32" s="33">
        <v>22</v>
      </c>
      <c r="B32" s="34" t="s">
        <v>79</v>
      </c>
      <c r="C32" s="27" t="s">
        <v>105</v>
      </c>
      <c r="D32" s="35">
        <v>316</v>
      </c>
      <c r="E32" s="36" t="s">
        <v>81</v>
      </c>
      <c r="F32" s="22" t="s">
        <v>82</v>
      </c>
      <c r="G32" s="45">
        <f t="shared" si="6"/>
        <v>15181</v>
      </c>
      <c r="H32" s="46">
        <f t="shared" si="7"/>
        <v>12981</v>
      </c>
      <c r="I32" s="47">
        <f t="shared" si="8"/>
        <v>2200</v>
      </c>
      <c r="J32" s="48">
        <v>7976</v>
      </c>
      <c r="K32" s="30"/>
      <c r="L32" s="30"/>
      <c r="M32" s="30"/>
      <c r="N32" s="30"/>
      <c r="O32" s="30">
        <v>0.997</v>
      </c>
      <c r="P32" s="30">
        <v>1994</v>
      </c>
      <c r="Q32" s="30">
        <v>0.997</v>
      </c>
      <c r="R32" s="30">
        <v>8</v>
      </c>
      <c r="S32" s="30"/>
      <c r="T32" s="30"/>
      <c r="U32" s="30"/>
      <c r="V32" s="30"/>
      <c r="W32" s="30"/>
      <c r="X32" s="30"/>
      <c r="Y32" s="30"/>
      <c r="Z32" s="30">
        <v>148</v>
      </c>
      <c r="AA32" s="30">
        <v>666</v>
      </c>
      <c r="AB32" s="30"/>
      <c r="AC32" s="30"/>
      <c r="AD32" s="30"/>
      <c r="AE32" s="30"/>
      <c r="AF32" s="30"/>
      <c r="AG32" s="30">
        <v>2200</v>
      </c>
      <c r="AH32" s="30"/>
      <c r="AI32" s="30"/>
      <c r="AJ32" s="30">
        <v>75</v>
      </c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>
        <v>4339</v>
      </c>
      <c r="AW32" s="30"/>
      <c r="AX32" s="30"/>
      <c r="AY32" s="30"/>
      <c r="AZ32" s="30"/>
      <c r="BA32" s="30"/>
      <c r="BB32" s="30">
        <v>2.117</v>
      </c>
      <c r="BC32" s="30">
        <v>5</v>
      </c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2">
        <v>3</v>
      </c>
      <c r="BU32" s="32">
        <v>70</v>
      </c>
      <c r="BV32" s="32">
        <v>96</v>
      </c>
      <c r="BW32" s="32">
        <v>3</v>
      </c>
      <c r="BX32" s="32">
        <v>3</v>
      </c>
      <c r="BY32" s="32"/>
      <c r="BZ32" s="32"/>
    </row>
    <row r="33" spans="1:78" ht="23.25" customHeight="1" x14ac:dyDescent="0.25">
      <c r="A33" s="33">
        <v>23</v>
      </c>
      <c r="B33" s="34" t="s">
        <v>79</v>
      </c>
      <c r="C33" s="27" t="s">
        <v>106</v>
      </c>
      <c r="D33" s="35">
        <v>327</v>
      </c>
      <c r="E33" s="36" t="s">
        <v>81</v>
      </c>
      <c r="F33" s="22" t="s">
        <v>82</v>
      </c>
      <c r="G33" s="45">
        <f t="shared" si="6"/>
        <v>5783</v>
      </c>
      <c r="H33" s="46">
        <f t="shared" si="7"/>
        <v>3583</v>
      </c>
      <c r="I33" s="47">
        <f t="shared" si="8"/>
        <v>2200</v>
      </c>
      <c r="J33" s="23">
        <v>2415</v>
      </c>
      <c r="K33" s="30"/>
      <c r="L33" s="30"/>
      <c r="M33" s="30"/>
      <c r="N33" s="30"/>
      <c r="O33" s="30">
        <v>0.34499999999999997</v>
      </c>
      <c r="P33" s="30">
        <v>690</v>
      </c>
      <c r="Q33" s="30">
        <v>0.34499999999999997</v>
      </c>
      <c r="R33" s="30">
        <v>7</v>
      </c>
      <c r="S33" s="30"/>
      <c r="T33" s="30"/>
      <c r="U33" s="30"/>
      <c r="V33" s="30"/>
      <c r="W33" s="30"/>
      <c r="X33" s="30"/>
      <c r="Y33" s="30"/>
      <c r="Z33" s="30">
        <v>50</v>
      </c>
      <c r="AA33" s="30">
        <v>658</v>
      </c>
      <c r="AB33" s="30"/>
      <c r="AC33" s="30"/>
      <c r="AD33" s="30"/>
      <c r="AE33" s="30"/>
      <c r="AF33" s="30"/>
      <c r="AG33" s="30">
        <v>2200</v>
      </c>
      <c r="AH33" s="30"/>
      <c r="AI33" s="30"/>
      <c r="AJ33" s="30">
        <v>60</v>
      </c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>
        <v>510</v>
      </c>
      <c r="AW33" s="30"/>
      <c r="AX33" s="30"/>
      <c r="AY33" s="30"/>
      <c r="AZ33" s="30"/>
      <c r="BA33" s="30"/>
      <c r="BB33" s="30">
        <v>0.34</v>
      </c>
      <c r="BC33" s="30">
        <v>2</v>
      </c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2">
        <v>0</v>
      </c>
      <c r="BU33" s="32">
        <v>24</v>
      </c>
      <c r="BV33" s="32">
        <v>32</v>
      </c>
      <c r="BW33" s="32"/>
      <c r="BX33" s="32"/>
      <c r="BY33" s="32"/>
      <c r="BZ33" s="32"/>
    </row>
    <row r="34" spans="1:78" ht="23.25" customHeight="1" x14ac:dyDescent="0.25">
      <c r="A34" s="33">
        <v>24</v>
      </c>
      <c r="B34" s="34" t="s">
        <v>79</v>
      </c>
      <c r="C34" s="27" t="s">
        <v>107</v>
      </c>
      <c r="D34" s="35">
        <v>345</v>
      </c>
      <c r="E34" s="36" t="s">
        <v>81</v>
      </c>
      <c r="F34" s="22" t="s">
        <v>82</v>
      </c>
      <c r="G34" s="45">
        <f t="shared" si="6"/>
        <v>5045</v>
      </c>
      <c r="H34" s="46">
        <f t="shared" si="7"/>
        <v>4745</v>
      </c>
      <c r="I34" s="47">
        <f t="shared" si="8"/>
        <v>300</v>
      </c>
      <c r="J34" s="23">
        <v>3720</v>
      </c>
      <c r="K34" s="30"/>
      <c r="L34" s="30"/>
      <c r="M34" s="30"/>
      <c r="N34" s="30"/>
      <c r="O34" s="30">
        <v>0.62</v>
      </c>
      <c r="P34" s="30">
        <v>0</v>
      </c>
      <c r="Q34" s="30">
        <v>0.62</v>
      </c>
      <c r="R34" s="30">
        <v>6</v>
      </c>
      <c r="S34" s="30"/>
      <c r="T34" s="30"/>
      <c r="U34" s="30"/>
      <c r="V34" s="30"/>
      <c r="W34" s="30"/>
      <c r="X34" s="30"/>
      <c r="Y34" s="30"/>
      <c r="Z34" s="30">
        <v>40</v>
      </c>
      <c r="AA34" s="30">
        <v>778</v>
      </c>
      <c r="AB34" s="30"/>
      <c r="AC34" s="30"/>
      <c r="AD34" s="30"/>
      <c r="AE34" s="30"/>
      <c r="AF34" s="30"/>
      <c r="AG34" s="30">
        <v>300</v>
      </c>
      <c r="AH34" s="30"/>
      <c r="AI34" s="30"/>
      <c r="AJ34" s="30">
        <v>25</v>
      </c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>
        <v>247</v>
      </c>
      <c r="AW34" s="30"/>
      <c r="AX34" s="30"/>
      <c r="AY34" s="30"/>
      <c r="AZ34" s="30"/>
      <c r="BA34" s="30"/>
      <c r="BB34" s="30">
        <v>0.25</v>
      </c>
      <c r="BC34" s="30">
        <v>2</v>
      </c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2">
        <v>0</v>
      </c>
      <c r="BU34" s="32">
        <v>17</v>
      </c>
      <c r="BV34" s="32">
        <v>28</v>
      </c>
      <c r="BW34" s="32">
        <v>1</v>
      </c>
      <c r="BX34" s="32">
        <v>1</v>
      </c>
      <c r="BY34" s="32"/>
      <c r="BZ34" s="32"/>
    </row>
    <row r="35" spans="1:78" ht="89.25" customHeight="1" x14ac:dyDescent="0.25">
      <c r="A35" s="33">
        <v>25</v>
      </c>
      <c r="B35" s="34" t="s">
        <v>79</v>
      </c>
      <c r="C35" s="27" t="s">
        <v>108</v>
      </c>
      <c r="D35" s="35">
        <v>346</v>
      </c>
      <c r="E35" s="36" t="s">
        <v>81</v>
      </c>
      <c r="F35" s="22" t="s">
        <v>82</v>
      </c>
      <c r="G35" s="45">
        <f t="shared" si="6"/>
        <v>5300</v>
      </c>
      <c r="H35" s="46">
        <f t="shared" si="7"/>
        <v>5120</v>
      </c>
      <c r="I35" s="47">
        <f t="shared" si="8"/>
        <v>180</v>
      </c>
      <c r="J35" s="23">
        <v>3342</v>
      </c>
      <c r="K35" s="30"/>
      <c r="L35" s="30"/>
      <c r="M35" s="30"/>
      <c r="N35" s="30"/>
      <c r="O35" s="30">
        <v>0.56200000000000006</v>
      </c>
      <c r="P35" s="30">
        <v>563</v>
      </c>
      <c r="Q35" s="30">
        <v>0.56200000000000006</v>
      </c>
      <c r="R35" s="30">
        <v>8</v>
      </c>
      <c r="S35" s="30"/>
      <c r="T35" s="30"/>
      <c r="U35" s="30"/>
      <c r="V35" s="30"/>
      <c r="W35" s="30"/>
      <c r="X35" s="30"/>
      <c r="Y35" s="30"/>
      <c r="Z35" s="30">
        <v>68</v>
      </c>
      <c r="AA35" s="30">
        <v>1380</v>
      </c>
      <c r="AB35" s="30"/>
      <c r="AC35" s="30"/>
      <c r="AD35" s="30"/>
      <c r="AE35" s="30"/>
      <c r="AF35" s="30"/>
      <c r="AG35" s="30">
        <v>180</v>
      </c>
      <c r="AH35" s="30"/>
      <c r="AI35" s="30"/>
      <c r="AJ35" s="30">
        <v>35</v>
      </c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>
        <v>398</v>
      </c>
      <c r="AW35" s="30"/>
      <c r="AX35" s="30"/>
      <c r="AY35" s="30"/>
      <c r="AZ35" s="30"/>
      <c r="BA35" s="30"/>
      <c r="BB35" s="30">
        <v>0.12</v>
      </c>
      <c r="BC35" s="30">
        <v>1.5</v>
      </c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2">
        <v>0</v>
      </c>
      <c r="BU35" s="32">
        <v>6</v>
      </c>
      <c r="BV35" s="32">
        <v>7</v>
      </c>
      <c r="BW35" s="32">
        <v>1</v>
      </c>
      <c r="BX35" s="32">
        <v>1</v>
      </c>
      <c r="BY35" s="32"/>
      <c r="BZ35" s="32">
        <v>16</v>
      </c>
    </row>
    <row r="36" spans="1:78" ht="20.25" customHeight="1" x14ac:dyDescent="0.25">
      <c r="A36" s="33">
        <v>26</v>
      </c>
      <c r="B36" s="34" t="s">
        <v>79</v>
      </c>
      <c r="C36" s="27" t="s">
        <v>109</v>
      </c>
      <c r="D36" s="35">
        <v>318</v>
      </c>
      <c r="E36" s="36" t="s">
        <v>81</v>
      </c>
      <c r="F36" s="22" t="s">
        <v>82</v>
      </c>
      <c r="G36" s="45">
        <f t="shared" si="6"/>
        <v>12527</v>
      </c>
      <c r="H36" s="46">
        <f t="shared" si="7"/>
        <v>7847</v>
      </c>
      <c r="I36" s="47">
        <f t="shared" si="8"/>
        <v>4680</v>
      </c>
      <c r="J36" s="23">
        <v>5176</v>
      </c>
      <c r="K36" s="30"/>
      <c r="L36" s="30"/>
      <c r="M36" s="30"/>
      <c r="N36" s="30"/>
      <c r="O36" s="30">
        <v>0.61899999999999999</v>
      </c>
      <c r="P36" s="30">
        <v>1238</v>
      </c>
      <c r="Q36" s="30">
        <v>0.61899999999999999</v>
      </c>
      <c r="R36" s="30">
        <v>8</v>
      </c>
      <c r="S36" s="30"/>
      <c r="T36" s="30"/>
      <c r="U36" s="30"/>
      <c r="V36" s="30"/>
      <c r="W36" s="30"/>
      <c r="X36" s="30"/>
      <c r="Y36" s="30"/>
      <c r="Z36" s="30">
        <v>34</v>
      </c>
      <c r="AA36" s="30">
        <v>195</v>
      </c>
      <c r="AB36" s="30"/>
      <c r="AC36" s="30"/>
      <c r="AD36" s="30"/>
      <c r="AE36" s="30"/>
      <c r="AF36" s="30"/>
      <c r="AG36" s="30">
        <v>4680</v>
      </c>
      <c r="AH36" s="30"/>
      <c r="AI36" s="30"/>
      <c r="AJ36" s="30">
        <v>85</v>
      </c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>
        <v>2476</v>
      </c>
      <c r="AW36" s="30"/>
      <c r="AX36" s="30"/>
      <c r="AY36" s="30"/>
      <c r="AZ36" s="30"/>
      <c r="BA36" s="30"/>
      <c r="BB36" s="30">
        <v>1.238</v>
      </c>
      <c r="BC36" s="30">
        <v>2</v>
      </c>
      <c r="BD36" s="30"/>
      <c r="BE36" s="30">
        <v>1</v>
      </c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2">
        <v>2</v>
      </c>
      <c r="BU36" s="32">
        <v>51</v>
      </c>
      <c r="BV36" s="32">
        <v>104</v>
      </c>
      <c r="BW36" s="32">
        <v>3</v>
      </c>
      <c r="BX36" s="32">
        <v>3</v>
      </c>
      <c r="BY36" s="32"/>
      <c r="BZ36" s="32"/>
    </row>
    <row r="37" spans="1:78" ht="20.25" customHeight="1" x14ac:dyDescent="0.25">
      <c r="A37" s="33">
        <v>27</v>
      </c>
      <c r="B37" s="34" t="s">
        <v>79</v>
      </c>
      <c r="C37" s="27" t="s">
        <v>110</v>
      </c>
      <c r="D37" s="35">
        <v>329</v>
      </c>
      <c r="E37" s="36" t="s">
        <v>81</v>
      </c>
      <c r="F37" s="22" t="s">
        <v>82</v>
      </c>
      <c r="G37" s="45">
        <f t="shared" si="6"/>
        <v>23697</v>
      </c>
      <c r="H37" s="46">
        <f t="shared" si="7"/>
        <v>17207</v>
      </c>
      <c r="I37" s="47">
        <f t="shared" si="8"/>
        <v>6490</v>
      </c>
      <c r="J37" s="48">
        <v>11750</v>
      </c>
      <c r="K37" s="30"/>
      <c r="L37" s="30"/>
      <c r="M37" s="30"/>
      <c r="N37" s="30"/>
      <c r="O37" s="30">
        <v>1.175</v>
      </c>
      <c r="P37" s="30">
        <v>2350</v>
      </c>
      <c r="Q37" s="30">
        <v>1.175</v>
      </c>
      <c r="R37" s="30">
        <v>10</v>
      </c>
      <c r="S37" s="30"/>
      <c r="T37" s="30"/>
      <c r="U37" s="30"/>
      <c r="V37" s="30"/>
      <c r="W37" s="30"/>
      <c r="X37" s="30"/>
      <c r="Y37" s="30"/>
      <c r="Z37" s="30">
        <v>98</v>
      </c>
      <c r="AA37" s="30">
        <v>1442</v>
      </c>
      <c r="AB37" s="30"/>
      <c r="AC37" s="30"/>
      <c r="AD37" s="30"/>
      <c r="AE37" s="30"/>
      <c r="AF37" s="30"/>
      <c r="AG37" s="30">
        <v>6490</v>
      </c>
      <c r="AH37" s="30"/>
      <c r="AI37" s="30"/>
      <c r="AJ37" s="30">
        <v>62</v>
      </c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>
        <v>3280</v>
      </c>
      <c r="AW37" s="30"/>
      <c r="AX37" s="30"/>
      <c r="AY37" s="30"/>
      <c r="AZ37" s="30"/>
      <c r="BA37" s="30"/>
      <c r="BB37" s="30">
        <v>1.762</v>
      </c>
      <c r="BC37" s="30">
        <v>2.5</v>
      </c>
      <c r="BD37" s="30"/>
      <c r="BE37" s="30"/>
      <c r="BF37" s="30">
        <v>1</v>
      </c>
      <c r="BG37" s="30">
        <v>735</v>
      </c>
      <c r="BH37" s="30"/>
      <c r="BI37" s="30"/>
      <c r="BJ37" s="30"/>
      <c r="BK37" s="30"/>
      <c r="BL37" s="30">
        <v>490</v>
      </c>
      <c r="BM37" s="30"/>
      <c r="BN37" s="30"/>
      <c r="BO37" s="30"/>
      <c r="BP37" s="30"/>
      <c r="BQ37" s="30"/>
      <c r="BR37" s="30"/>
      <c r="BS37" s="30"/>
      <c r="BT37" s="32">
        <v>0</v>
      </c>
      <c r="BU37" s="32">
        <v>30</v>
      </c>
      <c r="BV37" s="32">
        <v>80</v>
      </c>
      <c r="BW37" s="32">
        <v>1</v>
      </c>
      <c r="BX37" s="32">
        <v>1</v>
      </c>
      <c r="BY37" s="32"/>
      <c r="BZ37" s="32"/>
    </row>
    <row r="38" spans="1:78" ht="20.25" customHeight="1" x14ac:dyDescent="0.25">
      <c r="A38" s="33">
        <v>28</v>
      </c>
      <c r="B38" s="34" t="s">
        <v>79</v>
      </c>
      <c r="C38" s="27" t="s">
        <v>111</v>
      </c>
      <c r="D38" s="35">
        <v>330</v>
      </c>
      <c r="E38" s="36" t="s">
        <v>81</v>
      </c>
      <c r="F38" s="22" t="s">
        <v>82</v>
      </c>
      <c r="G38" s="45">
        <f t="shared" si="6"/>
        <v>4037</v>
      </c>
      <c r="H38" s="46">
        <f t="shared" si="7"/>
        <v>3297</v>
      </c>
      <c r="I38" s="47">
        <f t="shared" si="8"/>
        <v>740</v>
      </c>
      <c r="J38" s="48">
        <v>2521</v>
      </c>
      <c r="K38" s="30"/>
      <c r="L38" s="30"/>
      <c r="M38" s="30"/>
      <c r="N38" s="30"/>
      <c r="O38" s="30">
        <v>0.33500000000000002</v>
      </c>
      <c r="P38" s="30">
        <v>670</v>
      </c>
      <c r="Q38" s="30">
        <v>0.33500000000000002</v>
      </c>
      <c r="R38" s="30">
        <v>8</v>
      </c>
      <c r="S38" s="30"/>
      <c r="T38" s="30"/>
      <c r="U38" s="30"/>
      <c r="V38" s="30"/>
      <c r="W38" s="30"/>
      <c r="X38" s="30"/>
      <c r="Y38" s="30"/>
      <c r="Z38" s="30">
        <v>0</v>
      </c>
      <c r="AA38" s="30">
        <v>0</v>
      </c>
      <c r="AB38" s="30"/>
      <c r="AC38" s="30"/>
      <c r="AD38" s="30"/>
      <c r="AE38" s="30"/>
      <c r="AF38" s="30"/>
      <c r="AG38" s="30">
        <v>740</v>
      </c>
      <c r="AH38" s="30"/>
      <c r="AI38" s="30"/>
      <c r="AJ38" s="30">
        <v>15</v>
      </c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>
        <v>776</v>
      </c>
      <c r="AW38" s="30"/>
      <c r="AX38" s="30"/>
      <c r="AY38" s="30"/>
      <c r="AZ38" s="30"/>
      <c r="BA38" s="30"/>
      <c r="BB38" s="30">
        <v>0.38800000000000001</v>
      </c>
      <c r="BC38" s="30">
        <v>2</v>
      </c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2">
        <v>0</v>
      </c>
      <c r="BU38" s="32">
        <v>17</v>
      </c>
      <c r="BV38" s="32">
        <v>36</v>
      </c>
      <c r="BW38" s="32">
        <v>1</v>
      </c>
      <c r="BX38" s="32">
        <v>1</v>
      </c>
      <c r="BY38" s="32"/>
      <c r="BZ38" s="32"/>
    </row>
    <row r="39" spans="1:78" ht="20.25" customHeight="1" x14ac:dyDescent="0.25">
      <c r="A39" s="33">
        <v>29</v>
      </c>
      <c r="B39" s="34" t="s">
        <v>79</v>
      </c>
      <c r="C39" s="27" t="s">
        <v>112</v>
      </c>
      <c r="D39" s="35">
        <v>331</v>
      </c>
      <c r="E39" s="36" t="s">
        <v>81</v>
      </c>
      <c r="F39" s="22" t="s">
        <v>82</v>
      </c>
      <c r="G39" s="45">
        <f t="shared" si="6"/>
        <v>7628</v>
      </c>
      <c r="H39" s="46">
        <f t="shared" si="7"/>
        <v>5856</v>
      </c>
      <c r="I39" s="47">
        <f t="shared" si="8"/>
        <v>1772</v>
      </c>
      <c r="J39" s="23">
        <v>2784</v>
      </c>
      <c r="K39" s="30"/>
      <c r="L39" s="30"/>
      <c r="M39" s="30"/>
      <c r="N39" s="30"/>
      <c r="O39" s="30">
        <v>0.46400000000000002</v>
      </c>
      <c r="P39" s="30">
        <v>928</v>
      </c>
      <c r="Q39" s="30">
        <v>0.46400000000000002</v>
      </c>
      <c r="R39" s="30">
        <v>9</v>
      </c>
      <c r="S39" s="30"/>
      <c r="T39" s="30"/>
      <c r="U39" s="30"/>
      <c r="V39" s="30"/>
      <c r="W39" s="30"/>
      <c r="X39" s="30"/>
      <c r="Y39" s="30"/>
      <c r="Z39" s="30">
        <v>26</v>
      </c>
      <c r="AA39" s="30">
        <v>1734</v>
      </c>
      <c r="AB39" s="30"/>
      <c r="AC39" s="30"/>
      <c r="AD39" s="30"/>
      <c r="AE39" s="30"/>
      <c r="AF39" s="30"/>
      <c r="AG39" s="30">
        <v>1772</v>
      </c>
      <c r="AH39" s="30"/>
      <c r="AI39" s="30"/>
      <c r="AJ39" s="30">
        <v>96</v>
      </c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>
        <v>1338</v>
      </c>
      <c r="AW39" s="30"/>
      <c r="AX39" s="30"/>
      <c r="AY39" s="30"/>
      <c r="AZ39" s="30"/>
      <c r="BA39" s="30"/>
      <c r="BB39" s="30">
        <v>0.79100000000000004</v>
      </c>
      <c r="BC39" s="30">
        <v>3</v>
      </c>
      <c r="BD39" s="30"/>
      <c r="BE39" s="30">
        <v>1</v>
      </c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2">
        <v>0</v>
      </c>
      <c r="BU39" s="32">
        <v>27</v>
      </c>
      <c r="BV39" s="32">
        <v>50</v>
      </c>
      <c r="BW39" s="32"/>
      <c r="BX39" s="32"/>
      <c r="BY39" s="32"/>
      <c r="BZ39" s="32"/>
    </row>
    <row r="40" spans="1:78" ht="20.25" customHeight="1" x14ac:dyDescent="0.25">
      <c r="A40" s="33">
        <v>30</v>
      </c>
      <c r="B40" s="34" t="s">
        <v>79</v>
      </c>
      <c r="C40" s="27" t="s">
        <v>113</v>
      </c>
      <c r="D40" s="35">
        <v>337</v>
      </c>
      <c r="E40" s="36" t="s">
        <v>81</v>
      </c>
      <c r="F40" s="22" t="s">
        <v>82</v>
      </c>
      <c r="G40" s="45">
        <f t="shared" si="6"/>
        <v>8426</v>
      </c>
      <c r="H40" s="46">
        <f t="shared" si="7"/>
        <v>6556</v>
      </c>
      <c r="I40" s="47">
        <f t="shared" si="8"/>
        <v>1870</v>
      </c>
      <c r="J40" s="23">
        <v>4378</v>
      </c>
      <c r="K40" s="30"/>
      <c r="L40" s="30"/>
      <c r="M40" s="30"/>
      <c r="N40" s="30"/>
      <c r="O40" s="30">
        <v>0.53500000000000003</v>
      </c>
      <c r="P40" s="30">
        <v>1270</v>
      </c>
      <c r="Q40" s="30">
        <v>0.53500000000000003</v>
      </c>
      <c r="R40" s="30">
        <v>10</v>
      </c>
      <c r="S40" s="30"/>
      <c r="T40" s="30"/>
      <c r="U40" s="30"/>
      <c r="V40" s="30"/>
      <c r="W40" s="30"/>
      <c r="X40" s="30"/>
      <c r="Y40" s="30"/>
      <c r="Z40" s="30">
        <v>72</v>
      </c>
      <c r="AA40" s="30">
        <v>1228</v>
      </c>
      <c r="AB40" s="30"/>
      <c r="AC40" s="30"/>
      <c r="AD40" s="30"/>
      <c r="AE40" s="30"/>
      <c r="AF40" s="30"/>
      <c r="AG40" s="30">
        <v>1870</v>
      </c>
      <c r="AH40" s="30"/>
      <c r="AI40" s="30"/>
      <c r="AJ40" s="30">
        <v>30</v>
      </c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>
        <v>950</v>
      </c>
      <c r="AW40" s="30"/>
      <c r="AX40" s="30"/>
      <c r="AY40" s="30"/>
      <c r="AZ40" s="30"/>
      <c r="BA40" s="30"/>
      <c r="BB40" s="30">
        <v>0.42</v>
      </c>
      <c r="BC40" s="30">
        <v>2.5</v>
      </c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2">
        <v>1</v>
      </c>
      <c r="BU40" s="32">
        <v>10</v>
      </c>
      <c r="BV40" s="32">
        <v>20</v>
      </c>
      <c r="BW40" s="32"/>
      <c r="BX40" s="32"/>
      <c r="BY40" s="32"/>
      <c r="BZ40" s="32"/>
    </row>
    <row r="41" spans="1:78" ht="20.25" customHeight="1" x14ac:dyDescent="0.25">
      <c r="A41" s="33">
        <v>31</v>
      </c>
      <c r="B41" s="34" t="s">
        <v>79</v>
      </c>
      <c r="C41" s="27" t="s">
        <v>114</v>
      </c>
      <c r="D41" s="35">
        <v>332</v>
      </c>
      <c r="E41" s="36" t="s">
        <v>81</v>
      </c>
      <c r="F41" s="22" t="s">
        <v>82</v>
      </c>
      <c r="G41" s="45">
        <f t="shared" si="6"/>
        <v>3548</v>
      </c>
      <c r="H41" s="46">
        <f t="shared" si="7"/>
        <v>2662</v>
      </c>
      <c r="I41" s="47">
        <f t="shared" si="8"/>
        <v>886</v>
      </c>
      <c r="J41" s="23">
        <v>1694</v>
      </c>
      <c r="K41" s="30"/>
      <c r="L41" s="30"/>
      <c r="M41" s="30"/>
      <c r="N41" s="30"/>
      <c r="O41" s="30">
        <v>0.24199999999999999</v>
      </c>
      <c r="P41" s="30">
        <v>484</v>
      </c>
      <c r="Q41" s="30">
        <v>0.24199999999999999</v>
      </c>
      <c r="R41" s="30">
        <v>7</v>
      </c>
      <c r="S41" s="30"/>
      <c r="T41" s="30"/>
      <c r="U41" s="30"/>
      <c r="V41" s="30"/>
      <c r="W41" s="30"/>
      <c r="X41" s="30"/>
      <c r="Y41" s="30"/>
      <c r="Z41" s="30">
        <v>0</v>
      </c>
      <c r="AA41" s="30">
        <v>0</v>
      </c>
      <c r="AB41" s="30"/>
      <c r="AC41" s="30"/>
      <c r="AD41" s="30"/>
      <c r="AE41" s="30"/>
      <c r="AF41" s="30"/>
      <c r="AG41" s="30">
        <v>886</v>
      </c>
      <c r="AH41" s="30"/>
      <c r="AI41" s="30"/>
      <c r="AJ41" s="30">
        <v>75</v>
      </c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>
        <v>968</v>
      </c>
      <c r="AW41" s="30"/>
      <c r="AX41" s="30"/>
      <c r="AY41" s="30"/>
      <c r="AZ41" s="30"/>
      <c r="BA41" s="30"/>
      <c r="BB41" s="30">
        <v>0.48399999999999999</v>
      </c>
      <c r="BC41" s="30">
        <v>2</v>
      </c>
      <c r="BD41" s="30"/>
      <c r="BE41" s="30">
        <v>1</v>
      </c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2">
        <v>0</v>
      </c>
      <c r="BU41" s="32">
        <v>5</v>
      </c>
      <c r="BV41" s="32">
        <v>14</v>
      </c>
      <c r="BW41" s="32"/>
      <c r="BX41" s="32"/>
      <c r="BY41" s="32"/>
      <c r="BZ41" s="32"/>
    </row>
    <row r="42" spans="1:78" ht="20.25" customHeight="1" x14ac:dyDescent="0.25">
      <c r="A42" s="26">
        <v>32</v>
      </c>
      <c r="B42" s="27" t="s">
        <v>79</v>
      </c>
      <c r="C42" s="27" t="s">
        <v>115</v>
      </c>
      <c r="D42" s="29">
        <v>338</v>
      </c>
      <c r="E42" s="21" t="s">
        <v>81</v>
      </c>
      <c r="F42" s="22" t="s">
        <v>82</v>
      </c>
      <c r="G42" s="45">
        <f t="shared" si="6"/>
        <v>6786</v>
      </c>
      <c r="H42" s="46">
        <f t="shared" si="7"/>
        <v>6586</v>
      </c>
      <c r="I42" s="47">
        <f t="shared" si="8"/>
        <v>200</v>
      </c>
      <c r="J42" s="23">
        <v>4818</v>
      </c>
      <c r="K42" s="30"/>
      <c r="L42" s="30"/>
      <c r="M42" s="30"/>
      <c r="N42" s="30"/>
      <c r="O42" s="30">
        <v>0.80300000000000005</v>
      </c>
      <c r="P42" s="30">
        <v>1606</v>
      </c>
      <c r="Q42" s="30">
        <v>0.80300000000000005</v>
      </c>
      <c r="R42" s="30">
        <v>6</v>
      </c>
      <c r="S42" s="30"/>
      <c r="T42" s="30"/>
      <c r="U42" s="30"/>
      <c r="V42" s="30"/>
      <c r="W42" s="30"/>
      <c r="X42" s="30"/>
      <c r="Y42" s="30"/>
      <c r="Z42" s="30">
        <v>66</v>
      </c>
      <c r="AA42" s="30">
        <v>702</v>
      </c>
      <c r="AB42" s="30"/>
      <c r="AC42" s="30"/>
      <c r="AD42" s="30"/>
      <c r="AE42" s="30"/>
      <c r="AF42" s="30"/>
      <c r="AG42" s="30">
        <v>200</v>
      </c>
      <c r="AH42" s="30"/>
      <c r="AI42" s="30"/>
      <c r="AJ42" s="30">
        <v>110</v>
      </c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>
        <v>1066</v>
      </c>
      <c r="AW42" s="30"/>
      <c r="AX42" s="30"/>
      <c r="AY42" s="30"/>
      <c r="AZ42" s="30"/>
      <c r="BA42" s="30"/>
      <c r="BB42" s="30">
        <v>0.70899999999999996</v>
      </c>
      <c r="BC42" s="30">
        <v>2</v>
      </c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2">
        <v>2</v>
      </c>
      <c r="BU42" s="32">
        <v>30</v>
      </c>
      <c r="BV42" s="32">
        <v>91</v>
      </c>
      <c r="BW42" s="32">
        <v>5</v>
      </c>
      <c r="BX42" s="32">
        <v>5</v>
      </c>
      <c r="BY42" s="32"/>
      <c r="BZ42" s="32"/>
    </row>
    <row r="43" spans="1:78" ht="20.25" customHeight="1" x14ac:dyDescent="0.25">
      <c r="A43" s="33">
        <v>33</v>
      </c>
      <c r="B43" s="34" t="s">
        <v>79</v>
      </c>
      <c r="C43" s="27" t="s">
        <v>116</v>
      </c>
      <c r="D43" s="35">
        <v>333</v>
      </c>
      <c r="E43" s="36" t="s">
        <v>81</v>
      </c>
      <c r="F43" s="22" t="s">
        <v>82</v>
      </c>
      <c r="G43" s="45">
        <f t="shared" si="6"/>
        <v>16109</v>
      </c>
      <c r="H43" s="46">
        <f t="shared" si="7"/>
        <v>13182</v>
      </c>
      <c r="I43" s="47">
        <f t="shared" si="8"/>
        <v>2927</v>
      </c>
      <c r="J43" s="23">
        <v>7098</v>
      </c>
      <c r="K43" s="30"/>
      <c r="L43" s="30"/>
      <c r="M43" s="30"/>
      <c r="N43" s="30"/>
      <c r="O43" s="30">
        <v>1.014</v>
      </c>
      <c r="P43" s="30">
        <v>2028</v>
      </c>
      <c r="Q43" s="30">
        <v>1.014</v>
      </c>
      <c r="R43" s="30">
        <v>7</v>
      </c>
      <c r="S43" s="30"/>
      <c r="T43" s="30"/>
      <c r="U43" s="30"/>
      <c r="V43" s="30"/>
      <c r="W43" s="30"/>
      <c r="X43" s="30"/>
      <c r="Y43" s="30"/>
      <c r="Z43" s="30">
        <v>0</v>
      </c>
      <c r="AA43" s="30">
        <v>0</v>
      </c>
      <c r="AB43" s="30"/>
      <c r="AC43" s="30"/>
      <c r="AD43" s="30"/>
      <c r="AE43" s="30"/>
      <c r="AF43" s="30"/>
      <c r="AG43" s="30">
        <v>2927</v>
      </c>
      <c r="AH43" s="30"/>
      <c r="AI43" s="30"/>
      <c r="AJ43" s="30">
        <v>170</v>
      </c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>
        <v>6084</v>
      </c>
      <c r="AW43" s="30"/>
      <c r="AX43" s="30"/>
      <c r="AY43" s="30"/>
      <c r="AZ43" s="30"/>
      <c r="BA43" s="30"/>
      <c r="BB43" s="30">
        <v>2.6059999999999999</v>
      </c>
      <c r="BC43" s="30">
        <v>3</v>
      </c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2">
        <v>1</v>
      </c>
      <c r="BU43" s="32">
        <v>55</v>
      </c>
      <c r="BV43" s="32">
        <v>104</v>
      </c>
      <c r="BW43" s="32">
        <v>4</v>
      </c>
      <c r="BX43" s="32">
        <v>4</v>
      </c>
      <c r="BY43" s="32"/>
      <c r="BZ43" s="32"/>
    </row>
    <row r="44" spans="1:78" ht="20.25" customHeight="1" x14ac:dyDescent="0.25">
      <c r="A44" s="33">
        <v>34</v>
      </c>
      <c r="B44" s="34" t="s">
        <v>79</v>
      </c>
      <c r="C44" s="27" t="s">
        <v>117</v>
      </c>
      <c r="D44" s="35">
        <v>334</v>
      </c>
      <c r="E44" s="36" t="s">
        <v>81</v>
      </c>
      <c r="F44" s="22" t="s">
        <v>82</v>
      </c>
      <c r="G44" s="45">
        <f t="shared" si="6"/>
        <v>14356</v>
      </c>
      <c r="H44" s="46">
        <f t="shared" si="7"/>
        <v>7490</v>
      </c>
      <c r="I44" s="47">
        <f t="shared" si="8"/>
        <v>6866</v>
      </c>
      <c r="J44" s="23">
        <v>4967</v>
      </c>
      <c r="K44" s="30"/>
      <c r="L44" s="30"/>
      <c r="M44" s="30"/>
      <c r="N44" s="30"/>
      <c r="O44" s="30">
        <v>0.90300000000000002</v>
      </c>
      <c r="P44" s="30">
        <v>1.806</v>
      </c>
      <c r="Q44" s="30">
        <v>0.90300000000000002</v>
      </c>
      <c r="R44" s="30">
        <v>7</v>
      </c>
      <c r="S44" s="30"/>
      <c r="T44" s="30"/>
      <c r="U44" s="30"/>
      <c r="V44" s="30"/>
      <c r="W44" s="30"/>
      <c r="X44" s="30"/>
      <c r="Y44" s="30"/>
      <c r="Z44" s="30">
        <v>10</v>
      </c>
      <c r="AA44" s="30">
        <v>1569</v>
      </c>
      <c r="AB44" s="30"/>
      <c r="AC44" s="30"/>
      <c r="AD44" s="30"/>
      <c r="AE44" s="30"/>
      <c r="AF44" s="30"/>
      <c r="AG44" s="30">
        <v>6866</v>
      </c>
      <c r="AH44" s="30"/>
      <c r="AI44" s="30"/>
      <c r="AJ44" s="30">
        <v>100</v>
      </c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>
        <v>954</v>
      </c>
      <c r="AW44" s="30"/>
      <c r="AX44" s="30"/>
      <c r="AY44" s="30"/>
      <c r="AZ44" s="30"/>
      <c r="BA44" s="30"/>
      <c r="BB44" s="30">
        <v>0.92</v>
      </c>
      <c r="BC44" s="30">
        <v>2</v>
      </c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2">
        <v>0</v>
      </c>
      <c r="BU44" s="32">
        <v>30</v>
      </c>
      <c r="BV44" s="32">
        <v>41</v>
      </c>
      <c r="BW44" s="32">
        <v>4</v>
      </c>
      <c r="BX44" s="32">
        <v>4</v>
      </c>
      <c r="BY44" s="32"/>
      <c r="BZ44" s="32"/>
    </row>
    <row r="45" spans="1:78" ht="30" customHeight="1" x14ac:dyDescent="0.25">
      <c r="A45" s="33">
        <v>35</v>
      </c>
      <c r="B45" s="34" t="s">
        <v>79</v>
      </c>
      <c r="C45" s="27" t="s">
        <v>118</v>
      </c>
      <c r="D45" s="35">
        <v>344</v>
      </c>
      <c r="E45" s="36" t="s">
        <v>81</v>
      </c>
      <c r="F45" s="22" t="s">
        <v>82</v>
      </c>
      <c r="G45" s="45">
        <f t="shared" si="6"/>
        <v>5421</v>
      </c>
      <c r="H45" s="46">
        <f t="shared" si="7"/>
        <v>5421</v>
      </c>
      <c r="I45" s="47">
        <f t="shared" si="8"/>
        <v>0</v>
      </c>
      <c r="J45" s="23">
        <v>5421</v>
      </c>
      <c r="K45" s="30"/>
      <c r="L45" s="30"/>
      <c r="M45" s="30"/>
      <c r="N45" s="30"/>
      <c r="O45" s="30">
        <v>1.2589999999999999</v>
      </c>
      <c r="P45" s="30">
        <v>0</v>
      </c>
      <c r="Q45" s="30">
        <v>0.70399999999999996</v>
      </c>
      <c r="R45" s="30">
        <v>7.7</v>
      </c>
      <c r="S45" s="30"/>
      <c r="T45" s="30"/>
      <c r="U45" s="30"/>
      <c r="V45" s="30"/>
      <c r="W45" s="30"/>
      <c r="X45" s="30"/>
      <c r="Y45" s="30"/>
      <c r="Z45" s="30">
        <v>0</v>
      </c>
      <c r="AA45" s="30">
        <v>0</v>
      </c>
      <c r="AB45" s="30"/>
      <c r="AC45" s="30"/>
      <c r="AD45" s="30"/>
      <c r="AE45" s="30"/>
      <c r="AF45" s="30"/>
      <c r="AG45" s="30">
        <v>0</v>
      </c>
      <c r="AH45" s="30"/>
      <c r="AI45" s="30"/>
      <c r="AJ45" s="30">
        <v>0</v>
      </c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>
        <v>0</v>
      </c>
      <c r="AW45" s="30"/>
      <c r="AX45" s="30"/>
      <c r="AY45" s="30"/>
      <c r="AZ45" s="30"/>
      <c r="BA45" s="30"/>
      <c r="BB45" s="30">
        <v>0</v>
      </c>
      <c r="BC45" s="30">
        <v>0</v>
      </c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2"/>
      <c r="BU45" s="32">
        <v>9</v>
      </c>
      <c r="BV45" s="32">
        <v>16</v>
      </c>
      <c r="BW45" s="32">
        <v>1</v>
      </c>
      <c r="BX45" s="32">
        <v>1</v>
      </c>
      <c r="BY45" s="32"/>
      <c r="BZ45" s="32"/>
    </row>
    <row r="46" spans="1:78" ht="30" customHeight="1" x14ac:dyDescent="0.25">
      <c r="A46" s="33">
        <v>36</v>
      </c>
      <c r="B46" s="34" t="s">
        <v>79</v>
      </c>
      <c r="C46" s="27" t="s">
        <v>119</v>
      </c>
      <c r="D46" s="35">
        <v>347</v>
      </c>
      <c r="E46" s="36" t="s">
        <v>97</v>
      </c>
      <c r="F46" s="22" t="s">
        <v>82</v>
      </c>
      <c r="G46" s="45">
        <f t="shared" si="6"/>
        <v>10886</v>
      </c>
      <c r="H46" s="46">
        <f t="shared" si="7"/>
        <v>10886</v>
      </c>
      <c r="I46" s="47">
        <f t="shared" si="8"/>
        <v>0</v>
      </c>
      <c r="J46" s="23">
        <v>10886</v>
      </c>
      <c r="K46" s="30"/>
      <c r="L46" s="30"/>
      <c r="M46" s="30"/>
      <c r="N46" s="30"/>
      <c r="O46" s="30">
        <v>2.0630000000000002</v>
      </c>
      <c r="P46" s="30">
        <v>0</v>
      </c>
      <c r="Q46" s="30">
        <v>2.0630000000000002</v>
      </c>
      <c r="R46" s="30">
        <v>5</v>
      </c>
      <c r="S46" s="30"/>
      <c r="T46" s="30"/>
      <c r="U46" s="30"/>
      <c r="V46" s="30"/>
      <c r="W46" s="30"/>
      <c r="X46" s="30"/>
      <c r="Y46" s="30"/>
      <c r="Z46" s="30">
        <v>0</v>
      </c>
      <c r="AA46" s="30">
        <v>0</v>
      </c>
      <c r="AB46" s="30"/>
      <c r="AC46" s="30"/>
      <c r="AD46" s="30"/>
      <c r="AE46" s="30"/>
      <c r="AF46" s="30"/>
      <c r="AG46" s="30">
        <v>0</v>
      </c>
      <c r="AH46" s="30"/>
      <c r="AI46" s="30"/>
      <c r="AJ46" s="30">
        <v>232</v>
      </c>
      <c r="AK46" s="30"/>
      <c r="AL46" s="30"/>
      <c r="AM46" s="30"/>
      <c r="AN46" s="30"/>
      <c r="AO46" s="30"/>
      <c r="AP46" s="30"/>
      <c r="AQ46" s="30">
        <v>20</v>
      </c>
      <c r="AR46" s="30"/>
      <c r="AS46" s="30"/>
      <c r="AT46" s="30"/>
      <c r="AU46" s="30"/>
      <c r="AV46" s="30">
        <v>0</v>
      </c>
      <c r="AW46" s="30"/>
      <c r="AX46" s="30"/>
      <c r="AY46" s="30"/>
      <c r="AZ46" s="30"/>
      <c r="BA46" s="30"/>
      <c r="BB46" s="30">
        <v>0</v>
      </c>
      <c r="BC46" s="30">
        <v>0</v>
      </c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2">
        <v>0</v>
      </c>
      <c r="BU46" s="32">
        <v>20</v>
      </c>
      <c r="BV46" s="32">
        <v>28</v>
      </c>
      <c r="BW46" s="32">
        <v>5</v>
      </c>
      <c r="BX46" s="32">
        <v>5</v>
      </c>
      <c r="BY46" s="32"/>
      <c r="BZ46" s="32"/>
    </row>
    <row r="47" spans="1:78" ht="30" customHeight="1" x14ac:dyDescent="0.25">
      <c r="A47" s="33">
        <v>37</v>
      </c>
      <c r="B47" s="34" t="s">
        <v>79</v>
      </c>
      <c r="C47" s="37" t="s">
        <v>120</v>
      </c>
      <c r="D47" s="44">
        <v>353</v>
      </c>
      <c r="E47" s="36" t="s">
        <v>81</v>
      </c>
      <c r="F47" s="22" t="s">
        <v>82</v>
      </c>
      <c r="G47" s="45">
        <f t="shared" si="6"/>
        <v>1619</v>
      </c>
      <c r="H47" s="46">
        <f t="shared" si="7"/>
        <v>1176</v>
      </c>
      <c r="I47" s="47">
        <f t="shared" si="8"/>
        <v>443</v>
      </c>
      <c r="J47" s="23">
        <v>840</v>
      </c>
      <c r="K47" s="30"/>
      <c r="L47" s="30"/>
      <c r="M47" s="30"/>
      <c r="N47" s="30"/>
      <c r="O47" s="30">
        <v>0.16800000000000001</v>
      </c>
      <c r="P47" s="30">
        <v>168</v>
      </c>
      <c r="Q47" s="30">
        <v>0.16800000000000001</v>
      </c>
      <c r="R47" s="30">
        <v>7</v>
      </c>
      <c r="S47" s="30"/>
      <c r="T47" s="30"/>
      <c r="U47" s="30"/>
      <c r="V47" s="30"/>
      <c r="W47" s="30"/>
      <c r="X47" s="30"/>
      <c r="Y47" s="30"/>
      <c r="Z47" s="30">
        <v>0</v>
      </c>
      <c r="AA47" s="30">
        <v>0</v>
      </c>
      <c r="AB47" s="30"/>
      <c r="AC47" s="30"/>
      <c r="AD47" s="30"/>
      <c r="AE47" s="30"/>
      <c r="AF47" s="30"/>
      <c r="AG47" s="30">
        <v>443</v>
      </c>
      <c r="AH47" s="30"/>
      <c r="AI47" s="30"/>
      <c r="AJ47" s="30">
        <v>17</v>
      </c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>
        <v>336</v>
      </c>
      <c r="AW47" s="30"/>
      <c r="AX47" s="30"/>
      <c r="AY47" s="30"/>
      <c r="AZ47" s="30"/>
      <c r="BA47" s="30"/>
      <c r="BB47" s="30">
        <v>0.16800000000000001</v>
      </c>
      <c r="BC47" s="30">
        <v>2</v>
      </c>
      <c r="BD47" s="38"/>
      <c r="BE47" s="38"/>
      <c r="BF47" s="30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9">
        <v>0</v>
      </c>
      <c r="BU47" s="39">
        <v>4</v>
      </c>
      <c r="BV47" s="39">
        <v>10</v>
      </c>
      <c r="BW47" s="39"/>
      <c r="BX47" s="39"/>
      <c r="BY47" s="39"/>
      <c r="BZ47" s="39"/>
    </row>
    <row r="48" spans="1:78" ht="28.5" customHeight="1" x14ac:dyDescent="0.25">
      <c r="A48" s="33">
        <v>38</v>
      </c>
      <c r="B48" s="34" t="s">
        <v>79</v>
      </c>
      <c r="C48" s="37" t="s">
        <v>121</v>
      </c>
      <c r="D48" s="44">
        <v>354</v>
      </c>
      <c r="E48" s="36" t="s">
        <v>81</v>
      </c>
      <c r="F48" s="22" t="s">
        <v>82</v>
      </c>
      <c r="G48" s="45">
        <f t="shared" si="6"/>
        <v>1619</v>
      </c>
      <c r="H48" s="46">
        <f t="shared" si="7"/>
        <v>1176</v>
      </c>
      <c r="I48" s="47">
        <f t="shared" si="8"/>
        <v>443</v>
      </c>
      <c r="J48" s="23">
        <v>840</v>
      </c>
      <c r="K48" s="30"/>
      <c r="L48" s="30"/>
      <c r="M48" s="30"/>
      <c r="N48" s="30"/>
      <c r="O48" s="30">
        <v>0.16800000000000001</v>
      </c>
      <c r="P48" s="30">
        <v>168</v>
      </c>
      <c r="Q48" s="30">
        <v>0.16800000000000001</v>
      </c>
      <c r="R48" s="30">
        <v>6.8</v>
      </c>
      <c r="S48" s="30"/>
      <c r="T48" s="30"/>
      <c r="U48" s="30"/>
      <c r="V48" s="30"/>
      <c r="W48" s="30"/>
      <c r="X48" s="30"/>
      <c r="Y48" s="30"/>
      <c r="Z48" s="30">
        <v>0</v>
      </c>
      <c r="AA48" s="30">
        <v>0</v>
      </c>
      <c r="AB48" s="30"/>
      <c r="AC48" s="30"/>
      <c r="AD48" s="30"/>
      <c r="AE48" s="30"/>
      <c r="AF48" s="30"/>
      <c r="AG48" s="30">
        <v>443</v>
      </c>
      <c r="AH48" s="30"/>
      <c r="AI48" s="30"/>
      <c r="AJ48" s="30">
        <v>25</v>
      </c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>
        <v>336</v>
      </c>
      <c r="AW48" s="30"/>
      <c r="AX48" s="30"/>
      <c r="AY48" s="30"/>
      <c r="AZ48" s="30"/>
      <c r="BA48" s="30"/>
      <c r="BB48" s="30">
        <v>0.16800000000000001</v>
      </c>
      <c r="BC48" s="30">
        <v>2</v>
      </c>
      <c r="BD48" s="38"/>
      <c r="BE48" s="38"/>
      <c r="BF48" s="30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9">
        <v>0</v>
      </c>
      <c r="BU48" s="39">
        <v>7</v>
      </c>
      <c r="BV48" s="39">
        <v>12</v>
      </c>
      <c r="BW48" s="39"/>
      <c r="BX48" s="39"/>
      <c r="BY48" s="39"/>
      <c r="BZ48" s="39"/>
    </row>
    <row r="49" spans="1:78" ht="20.25" customHeight="1" x14ac:dyDescent="0.25">
      <c r="A49" s="33">
        <v>39</v>
      </c>
      <c r="B49" s="34" t="s">
        <v>79</v>
      </c>
      <c r="C49" s="37" t="s">
        <v>122</v>
      </c>
      <c r="D49" s="44">
        <v>349</v>
      </c>
      <c r="E49" s="36" t="s">
        <v>81</v>
      </c>
      <c r="F49" s="22" t="s">
        <v>82</v>
      </c>
      <c r="G49" s="45">
        <f t="shared" si="6"/>
        <v>898</v>
      </c>
      <c r="H49" s="46">
        <f t="shared" si="7"/>
        <v>898</v>
      </c>
      <c r="I49" s="47">
        <f t="shared" si="8"/>
        <v>0</v>
      </c>
      <c r="J49" s="23">
        <v>785</v>
      </c>
      <c r="K49" s="30"/>
      <c r="L49" s="30"/>
      <c r="M49" s="30"/>
      <c r="N49" s="30"/>
      <c r="O49" s="30">
        <v>0.157</v>
      </c>
      <c r="P49" s="30">
        <v>314</v>
      </c>
      <c r="Q49" s="30">
        <v>0.157</v>
      </c>
      <c r="R49" s="30">
        <v>5</v>
      </c>
      <c r="S49" s="30"/>
      <c r="T49" s="30"/>
      <c r="U49" s="30"/>
      <c r="V49" s="30"/>
      <c r="W49" s="30"/>
      <c r="X49" s="30"/>
      <c r="Y49" s="30"/>
      <c r="Z49" s="30">
        <v>0</v>
      </c>
      <c r="AA49" s="30">
        <v>0</v>
      </c>
      <c r="AB49" s="30"/>
      <c r="AC49" s="30"/>
      <c r="AD49" s="30"/>
      <c r="AE49" s="30"/>
      <c r="AF49" s="30"/>
      <c r="AG49" s="30">
        <v>0</v>
      </c>
      <c r="AH49" s="30"/>
      <c r="AI49" s="30"/>
      <c r="AJ49" s="30">
        <v>14</v>
      </c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>
        <v>113</v>
      </c>
      <c r="AW49" s="30"/>
      <c r="AX49" s="30"/>
      <c r="AY49" s="30"/>
      <c r="AZ49" s="30"/>
      <c r="BA49" s="30"/>
      <c r="BB49" s="30">
        <v>0.113</v>
      </c>
      <c r="BC49" s="30">
        <v>2</v>
      </c>
      <c r="BD49" s="38"/>
      <c r="BE49" s="38"/>
      <c r="BF49" s="30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9">
        <v>0</v>
      </c>
      <c r="BU49" s="39">
        <v>3</v>
      </c>
      <c r="BV49" s="39">
        <v>5</v>
      </c>
      <c r="BW49" s="39"/>
      <c r="BX49" s="39"/>
      <c r="BY49" s="39"/>
      <c r="BZ49" s="39"/>
    </row>
    <row r="50" spans="1:78" ht="30" customHeight="1" x14ac:dyDescent="0.25">
      <c r="A50" s="33">
        <v>40</v>
      </c>
      <c r="B50" s="34" t="s">
        <v>79</v>
      </c>
      <c r="C50" s="37" t="s">
        <v>151</v>
      </c>
      <c r="D50" s="44">
        <v>350</v>
      </c>
      <c r="E50" s="36" t="s">
        <v>81</v>
      </c>
      <c r="F50" s="22" t="s">
        <v>82</v>
      </c>
      <c r="G50" s="45">
        <f t="shared" si="6"/>
        <v>1200</v>
      </c>
      <c r="H50" s="46">
        <f t="shared" si="7"/>
        <v>1200</v>
      </c>
      <c r="I50" s="47">
        <f t="shared" si="8"/>
        <v>0</v>
      </c>
      <c r="J50" s="23">
        <v>628</v>
      </c>
      <c r="K50" s="30"/>
      <c r="L50" s="30"/>
      <c r="M50" s="30"/>
      <c r="N50" s="30"/>
      <c r="O50" s="30">
        <v>0.157</v>
      </c>
      <c r="P50" s="30">
        <v>314</v>
      </c>
      <c r="Q50" s="30">
        <v>0.157</v>
      </c>
      <c r="R50" s="30">
        <v>5</v>
      </c>
      <c r="S50" s="30"/>
      <c r="T50" s="30"/>
      <c r="U50" s="30"/>
      <c r="V50" s="30"/>
      <c r="W50" s="30"/>
      <c r="X50" s="30"/>
      <c r="Y50" s="30"/>
      <c r="Z50" s="30">
        <v>26</v>
      </c>
      <c r="AA50" s="30">
        <v>268</v>
      </c>
      <c r="AB50" s="30"/>
      <c r="AC50" s="30"/>
      <c r="AD50" s="30"/>
      <c r="AE50" s="30"/>
      <c r="AF50" s="30"/>
      <c r="AG50" s="30">
        <v>0</v>
      </c>
      <c r="AH50" s="30"/>
      <c r="AI50" s="30"/>
      <c r="AJ50" s="30">
        <v>20</v>
      </c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>
        <v>304</v>
      </c>
      <c r="AW50" s="30"/>
      <c r="AX50" s="30"/>
      <c r="AY50" s="30"/>
      <c r="AZ50" s="30"/>
      <c r="BA50" s="30"/>
      <c r="BB50" s="30">
        <v>0.22600000000000001</v>
      </c>
      <c r="BC50" s="30">
        <v>2</v>
      </c>
      <c r="BD50" s="38"/>
      <c r="BE50" s="38"/>
      <c r="BF50" s="30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9"/>
      <c r="BU50" s="39">
        <v>3</v>
      </c>
      <c r="BV50" s="39">
        <v>5</v>
      </c>
      <c r="BW50" s="39"/>
      <c r="BX50" s="39"/>
      <c r="BY50" s="39"/>
      <c r="BZ50" s="39"/>
    </row>
    <row r="51" spans="1:78" ht="32.25" customHeight="1" x14ac:dyDescent="0.25">
      <c r="A51" s="33">
        <v>41</v>
      </c>
      <c r="B51" s="34" t="s">
        <v>79</v>
      </c>
      <c r="C51" s="37" t="s">
        <v>123</v>
      </c>
      <c r="D51" s="44">
        <v>351</v>
      </c>
      <c r="E51" s="36" t="s">
        <v>81</v>
      </c>
      <c r="F51" s="22" t="s">
        <v>82</v>
      </c>
      <c r="G51" s="45">
        <f t="shared" si="6"/>
        <v>707</v>
      </c>
      <c r="H51" s="46">
        <f t="shared" si="7"/>
        <v>707</v>
      </c>
      <c r="I51" s="47">
        <f t="shared" si="8"/>
        <v>0</v>
      </c>
      <c r="J51" s="23">
        <v>707</v>
      </c>
      <c r="K51" s="30"/>
      <c r="L51" s="30"/>
      <c r="M51" s="30"/>
      <c r="N51" s="30"/>
      <c r="O51" s="30">
        <v>0.157</v>
      </c>
      <c r="P51" s="30">
        <v>314</v>
      </c>
      <c r="Q51" s="30">
        <v>0.157</v>
      </c>
      <c r="R51" s="30">
        <v>5</v>
      </c>
      <c r="S51" s="30"/>
      <c r="T51" s="30"/>
      <c r="U51" s="30"/>
      <c r="V51" s="30"/>
      <c r="W51" s="30"/>
      <c r="X51" s="30"/>
      <c r="Y51" s="30"/>
      <c r="Z51" s="30">
        <v>0</v>
      </c>
      <c r="AA51" s="30">
        <v>0</v>
      </c>
      <c r="AB51" s="30"/>
      <c r="AC51" s="30"/>
      <c r="AD51" s="30"/>
      <c r="AE51" s="30"/>
      <c r="AF51" s="30"/>
      <c r="AG51" s="30">
        <v>0</v>
      </c>
      <c r="AH51" s="30"/>
      <c r="AI51" s="30"/>
      <c r="AJ51" s="30">
        <v>20</v>
      </c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>
        <v>0</v>
      </c>
      <c r="AW51" s="30"/>
      <c r="AX51" s="30"/>
      <c r="AY51" s="30"/>
      <c r="AZ51" s="30"/>
      <c r="BA51" s="30"/>
      <c r="BB51" s="30">
        <v>0</v>
      </c>
      <c r="BC51" s="30">
        <v>0</v>
      </c>
      <c r="BD51" s="38"/>
      <c r="BE51" s="38"/>
      <c r="BF51" s="30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9"/>
      <c r="BU51" s="39">
        <v>3</v>
      </c>
      <c r="BV51" s="39">
        <v>4</v>
      </c>
      <c r="BW51" s="39"/>
      <c r="BX51" s="39"/>
      <c r="BY51" s="39"/>
      <c r="BZ51" s="39"/>
    </row>
    <row r="52" spans="1:78" ht="15.75" customHeight="1" x14ac:dyDescent="0.25">
      <c r="A52" s="33">
        <v>42</v>
      </c>
      <c r="B52" s="34" t="s">
        <v>79</v>
      </c>
      <c r="C52" s="37" t="s">
        <v>124</v>
      </c>
      <c r="D52" s="44">
        <v>352</v>
      </c>
      <c r="E52" s="36" t="s">
        <v>81</v>
      </c>
      <c r="F52" s="22" t="s">
        <v>82</v>
      </c>
      <c r="G52" s="45">
        <f t="shared" si="6"/>
        <v>1665.5</v>
      </c>
      <c r="H52" s="46">
        <f t="shared" si="7"/>
        <v>1665.5</v>
      </c>
      <c r="I52" s="47">
        <f t="shared" si="8"/>
        <v>0</v>
      </c>
      <c r="J52" s="40">
        <v>785.5</v>
      </c>
      <c r="K52" s="30"/>
      <c r="L52" s="30"/>
      <c r="M52" s="30"/>
      <c r="N52" s="30"/>
      <c r="O52" s="30">
        <v>0.157</v>
      </c>
      <c r="P52" s="30">
        <v>360</v>
      </c>
      <c r="Q52" s="30">
        <v>0.157</v>
      </c>
      <c r="R52" s="30">
        <v>5.5</v>
      </c>
      <c r="S52" s="30"/>
      <c r="T52" s="30"/>
      <c r="U52" s="30"/>
      <c r="V52" s="30"/>
      <c r="W52" s="30"/>
      <c r="X52" s="30"/>
      <c r="Y52" s="30"/>
      <c r="Z52" s="30">
        <v>14</v>
      </c>
      <c r="AA52" s="30">
        <v>400</v>
      </c>
      <c r="AB52" s="30"/>
      <c r="AC52" s="30"/>
      <c r="AD52" s="30"/>
      <c r="AE52" s="30"/>
      <c r="AF52" s="30"/>
      <c r="AG52" s="30">
        <v>0</v>
      </c>
      <c r="AH52" s="30"/>
      <c r="AI52" s="30"/>
      <c r="AJ52" s="30">
        <v>23</v>
      </c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>
        <v>480</v>
      </c>
      <c r="AW52" s="30"/>
      <c r="AX52" s="30"/>
      <c r="AY52" s="30"/>
      <c r="AZ52" s="30"/>
      <c r="BA52" s="30"/>
      <c r="BB52" s="30">
        <v>0.24399999999999999</v>
      </c>
      <c r="BC52" s="30">
        <v>2.5</v>
      </c>
      <c r="BD52" s="38"/>
      <c r="BE52" s="38"/>
      <c r="BF52" s="30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9"/>
      <c r="BU52" s="39">
        <v>12</v>
      </c>
      <c r="BV52" s="39">
        <v>21</v>
      </c>
      <c r="BW52" s="39">
        <v>1</v>
      </c>
      <c r="BX52" s="39">
        <v>1</v>
      </c>
      <c r="BY52" s="39"/>
      <c r="BZ52" s="39"/>
    </row>
    <row r="53" spans="1:78" ht="15" customHeight="1" x14ac:dyDescent="0.25">
      <c r="A53" s="33">
        <v>43</v>
      </c>
      <c r="B53" s="34" t="s">
        <v>79</v>
      </c>
      <c r="C53" s="37" t="s">
        <v>125</v>
      </c>
      <c r="D53" s="44">
        <v>320</v>
      </c>
      <c r="E53" s="36" t="s">
        <v>81</v>
      </c>
      <c r="F53" s="22" t="s">
        <v>82</v>
      </c>
      <c r="G53" s="45">
        <f t="shared" si="6"/>
        <v>1784</v>
      </c>
      <c r="H53" s="46">
        <f t="shared" si="7"/>
        <v>1769</v>
      </c>
      <c r="I53" s="47">
        <f t="shared" si="8"/>
        <v>15</v>
      </c>
      <c r="J53" s="40">
        <v>1049</v>
      </c>
      <c r="K53" s="30"/>
      <c r="L53" s="30"/>
      <c r="M53" s="30"/>
      <c r="N53" s="30"/>
      <c r="O53" s="30">
        <v>0.18</v>
      </c>
      <c r="P53" s="30">
        <v>324</v>
      </c>
      <c r="Q53" s="30">
        <v>0.18</v>
      </c>
      <c r="R53" s="30">
        <v>7.4</v>
      </c>
      <c r="S53" s="30"/>
      <c r="T53" s="30"/>
      <c r="U53" s="30"/>
      <c r="V53" s="30"/>
      <c r="W53" s="30"/>
      <c r="X53" s="30"/>
      <c r="Y53" s="30"/>
      <c r="Z53" s="30">
        <v>30</v>
      </c>
      <c r="AA53" s="30">
        <v>360</v>
      </c>
      <c r="AB53" s="30"/>
      <c r="AC53" s="30"/>
      <c r="AD53" s="30"/>
      <c r="AE53" s="30"/>
      <c r="AF53" s="30"/>
      <c r="AG53" s="30">
        <v>15</v>
      </c>
      <c r="AH53" s="30"/>
      <c r="AI53" s="30"/>
      <c r="AJ53" s="30">
        <v>16</v>
      </c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>
        <v>360</v>
      </c>
      <c r="AW53" s="30"/>
      <c r="AX53" s="30"/>
      <c r="AY53" s="30"/>
      <c r="AZ53" s="30"/>
      <c r="BA53" s="30"/>
      <c r="BB53" s="30">
        <v>0.18</v>
      </c>
      <c r="BC53" s="30">
        <v>2</v>
      </c>
      <c r="BD53" s="38"/>
      <c r="BE53" s="38"/>
      <c r="BF53" s="30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9">
        <v>0</v>
      </c>
      <c r="BU53" s="39">
        <v>12</v>
      </c>
      <c r="BV53" s="39">
        <v>26</v>
      </c>
      <c r="BW53" s="39">
        <v>1</v>
      </c>
      <c r="BX53" s="39">
        <v>1</v>
      </c>
      <c r="BY53" s="39"/>
      <c r="BZ53" s="39"/>
    </row>
    <row r="54" spans="1:78" ht="27" customHeight="1" x14ac:dyDescent="0.25">
      <c r="A54" s="33">
        <v>44</v>
      </c>
      <c r="B54" s="34" t="s">
        <v>79</v>
      </c>
      <c r="C54" s="37" t="s">
        <v>126</v>
      </c>
      <c r="D54" s="44">
        <v>319</v>
      </c>
      <c r="E54" s="36" t="s">
        <v>81</v>
      </c>
      <c r="F54" s="22" t="s">
        <v>82</v>
      </c>
      <c r="G54" s="45">
        <f t="shared" si="6"/>
        <v>1244</v>
      </c>
      <c r="H54" s="46">
        <f t="shared" si="7"/>
        <v>1244</v>
      </c>
      <c r="I54" s="47">
        <f t="shared" si="8"/>
        <v>0</v>
      </c>
      <c r="J54" s="23">
        <v>972</v>
      </c>
      <c r="K54" s="30"/>
      <c r="L54" s="30"/>
      <c r="M54" s="30"/>
      <c r="N54" s="30"/>
      <c r="O54" s="30">
        <v>0.16200000000000001</v>
      </c>
      <c r="P54" s="30">
        <v>510</v>
      </c>
      <c r="Q54" s="30">
        <v>0.16200000000000001</v>
      </c>
      <c r="R54" s="30">
        <v>7.4</v>
      </c>
      <c r="S54" s="30"/>
      <c r="T54" s="30"/>
      <c r="U54" s="30"/>
      <c r="V54" s="30"/>
      <c r="W54" s="30"/>
      <c r="X54" s="30"/>
      <c r="Y54" s="30"/>
      <c r="Z54" s="30">
        <v>0</v>
      </c>
      <c r="AA54" s="30">
        <v>0</v>
      </c>
      <c r="AB54" s="30"/>
      <c r="AC54" s="30"/>
      <c r="AD54" s="30"/>
      <c r="AE54" s="30"/>
      <c r="AF54" s="30"/>
      <c r="AG54" s="30">
        <v>0</v>
      </c>
      <c r="AH54" s="30"/>
      <c r="AI54" s="30"/>
      <c r="AJ54" s="30">
        <v>0</v>
      </c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>
        <v>272</v>
      </c>
      <c r="AW54" s="30"/>
      <c r="AX54" s="30"/>
      <c r="AY54" s="30"/>
      <c r="AZ54" s="30"/>
      <c r="BA54" s="30"/>
      <c r="BB54" s="30">
        <v>0.18099999999999999</v>
      </c>
      <c r="BC54" s="30">
        <v>2</v>
      </c>
      <c r="BD54" s="38"/>
      <c r="BE54" s="38"/>
      <c r="BF54" s="30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9"/>
      <c r="BU54" s="39">
        <v>9</v>
      </c>
      <c r="BV54" s="39">
        <v>16</v>
      </c>
      <c r="BW54" s="39"/>
      <c r="BX54" s="39"/>
      <c r="BY54" s="39"/>
      <c r="BZ54" s="39"/>
    </row>
    <row r="55" spans="1:78" ht="15" customHeight="1" x14ac:dyDescent="0.25">
      <c r="A55" s="33">
        <v>45</v>
      </c>
      <c r="B55" s="34" t="s">
        <v>79</v>
      </c>
      <c r="C55" s="37" t="s">
        <v>127</v>
      </c>
      <c r="D55" s="44">
        <v>58768306</v>
      </c>
      <c r="E55" s="36" t="s">
        <v>97</v>
      </c>
      <c r="F55" s="22" t="s">
        <v>82</v>
      </c>
      <c r="G55" s="45">
        <f t="shared" si="6"/>
        <v>3715</v>
      </c>
      <c r="H55" s="46">
        <f t="shared" si="7"/>
        <v>3415</v>
      </c>
      <c r="I55" s="47">
        <f t="shared" si="8"/>
        <v>300</v>
      </c>
      <c r="J55" s="23">
        <v>1865</v>
      </c>
      <c r="K55" s="30"/>
      <c r="L55" s="30"/>
      <c r="M55" s="30"/>
      <c r="N55" s="30"/>
      <c r="O55" s="30">
        <v>0.255</v>
      </c>
      <c r="P55" s="30">
        <v>510</v>
      </c>
      <c r="Q55" s="30">
        <v>0.255</v>
      </c>
      <c r="R55" s="30">
        <v>6.5</v>
      </c>
      <c r="S55" s="30"/>
      <c r="T55" s="30"/>
      <c r="U55" s="30"/>
      <c r="V55" s="30"/>
      <c r="W55" s="30"/>
      <c r="X55" s="30"/>
      <c r="Y55" s="30"/>
      <c r="Z55" s="30">
        <v>34</v>
      </c>
      <c r="AA55" s="30">
        <v>1020</v>
      </c>
      <c r="AB55" s="30"/>
      <c r="AC55" s="30"/>
      <c r="AD55" s="30"/>
      <c r="AE55" s="30"/>
      <c r="AF55" s="30"/>
      <c r="AG55" s="30">
        <v>300</v>
      </c>
      <c r="AH55" s="30"/>
      <c r="AI55" s="30"/>
      <c r="AJ55" s="30">
        <v>96</v>
      </c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>
        <v>530</v>
      </c>
      <c r="AW55" s="30"/>
      <c r="AX55" s="30"/>
      <c r="AY55" s="30"/>
      <c r="AZ55" s="30"/>
      <c r="BA55" s="30"/>
      <c r="BB55" s="30">
        <v>0.255</v>
      </c>
      <c r="BC55" s="30">
        <v>2</v>
      </c>
      <c r="BD55" s="38"/>
      <c r="BE55" s="38"/>
      <c r="BF55" s="30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9">
        <v>0</v>
      </c>
      <c r="BU55" s="39">
        <v>19</v>
      </c>
      <c r="BV55" s="39">
        <v>44</v>
      </c>
      <c r="BW55" s="39">
        <v>2</v>
      </c>
      <c r="BX55" s="39">
        <v>2</v>
      </c>
      <c r="BY55" s="39"/>
      <c r="BZ55" s="39"/>
    </row>
    <row r="56" spans="1:78" ht="27.75" customHeight="1" x14ac:dyDescent="0.25">
      <c r="A56" s="33">
        <v>46</v>
      </c>
      <c r="B56" s="34" t="s">
        <v>79</v>
      </c>
      <c r="C56" s="37" t="s">
        <v>128</v>
      </c>
      <c r="D56" s="44">
        <v>112983486</v>
      </c>
      <c r="E56" s="36" t="s">
        <v>81</v>
      </c>
      <c r="F56" s="22" t="s">
        <v>82</v>
      </c>
      <c r="G56" s="45">
        <f t="shared" si="6"/>
        <v>2642</v>
      </c>
      <c r="H56" s="46">
        <f t="shared" si="7"/>
        <v>2348</v>
      </c>
      <c r="I56" s="47">
        <f t="shared" si="8"/>
        <v>294</v>
      </c>
      <c r="J56" s="23">
        <v>1776</v>
      </c>
      <c r="K56" s="30"/>
      <c r="L56" s="30"/>
      <c r="M56" s="30"/>
      <c r="N56" s="30"/>
      <c r="O56" s="30">
        <v>0.14699999999999999</v>
      </c>
      <c r="P56" s="30">
        <v>294</v>
      </c>
      <c r="Q56" s="30">
        <v>0.14699999999999999</v>
      </c>
      <c r="R56" s="30">
        <v>8</v>
      </c>
      <c r="S56" s="30"/>
      <c r="T56" s="30"/>
      <c r="U56" s="30"/>
      <c r="V56" s="30"/>
      <c r="W56" s="30"/>
      <c r="X56" s="30"/>
      <c r="Y56" s="30"/>
      <c r="Z56" s="30">
        <v>22</v>
      </c>
      <c r="AA56" s="30">
        <v>204</v>
      </c>
      <c r="AB56" s="30"/>
      <c r="AC56" s="30"/>
      <c r="AD56" s="30"/>
      <c r="AE56" s="30"/>
      <c r="AF56" s="30"/>
      <c r="AG56" s="30">
        <v>294</v>
      </c>
      <c r="AH56" s="30"/>
      <c r="AI56" s="30"/>
      <c r="AJ56" s="30">
        <v>35</v>
      </c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>
        <v>368</v>
      </c>
      <c r="AW56" s="30"/>
      <c r="AX56" s="30"/>
      <c r="AY56" s="30"/>
      <c r="AZ56" s="30"/>
      <c r="BA56" s="30"/>
      <c r="BB56" s="30">
        <v>0.14699999999999999</v>
      </c>
      <c r="BC56" s="30">
        <v>4.5</v>
      </c>
      <c r="BD56" s="38"/>
      <c r="BE56" s="38"/>
      <c r="BF56" s="30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9"/>
      <c r="BU56" s="39">
        <v>11</v>
      </c>
      <c r="BV56" s="39">
        <v>21</v>
      </c>
      <c r="BW56" s="39"/>
      <c r="BX56" s="39"/>
      <c r="BY56" s="39"/>
      <c r="BZ56" s="39"/>
    </row>
    <row r="57" spans="1:78" ht="17.25" customHeight="1" x14ac:dyDescent="0.25">
      <c r="A57" s="33">
        <v>47</v>
      </c>
      <c r="B57" s="34" t="s">
        <v>79</v>
      </c>
      <c r="C57" s="37" t="s">
        <v>129</v>
      </c>
      <c r="D57" s="44">
        <v>348</v>
      </c>
      <c r="E57" s="36" t="s">
        <v>97</v>
      </c>
      <c r="F57" s="22" t="s">
        <v>82</v>
      </c>
      <c r="G57" s="45">
        <f t="shared" si="6"/>
        <v>10611</v>
      </c>
      <c r="H57" s="46">
        <f t="shared" si="7"/>
        <v>8937</v>
      </c>
      <c r="I57" s="47">
        <f t="shared" si="8"/>
        <v>1674</v>
      </c>
      <c r="J57" s="23">
        <v>8120</v>
      </c>
      <c r="K57" s="30"/>
      <c r="L57" s="30"/>
      <c r="M57" s="30"/>
      <c r="N57" s="30"/>
      <c r="O57" s="30">
        <v>1.1599999999999999</v>
      </c>
      <c r="P57" s="30">
        <v>1246</v>
      </c>
      <c r="Q57" s="30">
        <v>1.1160000000000001</v>
      </c>
      <c r="R57" s="30">
        <v>7</v>
      </c>
      <c r="S57" s="30"/>
      <c r="T57" s="30"/>
      <c r="U57" s="30"/>
      <c r="V57" s="30"/>
      <c r="W57" s="30"/>
      <c r="X57" s="30"/>
      <c r="Y57" s="30"/>
      <c r="Z57" s="30">
        <v>0</v>
      </c>
      <c r="AA57" s="30">
        <v>0</v>
      </c>
      <c r="AB57" s="30"/>
      <c r="AC57" s="30"/>
      <c r="AD57" s="30"/>
      <c r="AE57" s="30"/>
      <c r="AF57" s="30"/>
      <c r="AG57" s="30">
        <v>1674</v>
      </c>
      <c r="AH57" s="30"/>
      <c r="AI57" s="30"/>
      <c r="AJ57" s="30">
        <v>180</v>
      </c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>
        <v>817</v>
      </c>
      <c r="AW57" s="30"/>
      <c r="AX57" s="30"/>
      <c r="AY57" s="30"/>
      <c r="AZ57" s="30"/>
      <c r="BA57" s="30"/>
      <c r="BB57" s="30">
        <v>0.876</v>
      </c>
      <c r="BC57" s="30">
        <v>2</v>
      </c>
      <c r="BD57" s="38"/>
      <c r="BE57" s="38"/>
      <c r="BF57" s="30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9"/>
      <c r="BU57" s="39">
        <v>19</v>
      </c>
      <c r="BV57" s="39">
        <v>32</v>
      </c>
      <c r="BW57" s="39">
        <v>5</v>
      </c>
      <c r="BX57" s="39">
        <v>5</v>
      </c>
      <c r="BY57" s="39"/>
      <c r="BZ57" s="39"/>
    </row>
    <row r="58" spans="1:78" ht="15.75" customHeight="1" x14ac:dyDescent="0.25">
      <c r="A58" s="33">
        <v>48</v>
      </c>
      <c r="B58" s="34" t="s">
        <v>79</v>
      </c>
      <c r="C58" s="37" t="s">
        <v>130</v>
      </c>
      <c r="D58" s="44">
        <v>10005470970</v>
      </c>
      <c r="E58" s="36" t="s">
        <v>81</v>
      </c>
      <c r="F58" s="22" t="s">
        <v>82</v>
      </c>
      <c r="G58" s="45">
        <f t="shared" si="6"/>
        <v>28417</v>
      </c>
      <c r="H58" s="46">
        <f t="shared" si="7"/>
        <v>20967</v>
      </c>
      <c r="I58" s="47">
        <f t="shared" si="8"/>
        <v>7450</v>
      </c>
      <c r="J58" s="23">
        <v>15610</v>
      </c>
      <c r="K58" s="30"/>
      <c r="L58" s="30"/>
      <c r="M58" s="30"/>
      <c r="N58" s="30"/>
      <c r="O58" s="30">
        <v>0.93</v>
      </c>
      <c r="P58" s="30">
        <v>1860</v>
      </c>
      <c r="Q58" s="30">
        <v>0.93</v>
      </c>
      <c r="R58" s="30">
        <v>7</v>
      </c>
      <c r="S58" s="30"/>
      <c r="T58" s="30"/>
      <c r="U58" s="30"/>
      <c r="V58" s="30"/>
      <c r="W58" s="30"/>
      <c r="X58" s="30"/>
      <c r="Y58" s="30"/>
      <c r="Z58" s="30">
        <v>66</v>
      </c>
      <c r="AA58" s="30">
        <v>705</v>
      </c>
      <c r="AB58" s="30"/>
      <c r="AC58" s="30"/>
      <c r="AD58" s="30"/>
      <c r="AE58" s="30"/>
      <c r="AF58" s="30"/>
      <c r="AG58" s="30">
        <v>7350</v>
      </c>
      <c r="AH58" s="30"/>
      <c r="AI58" s="30"/>
      <c r="AJ58" s="30">
        <v>115</v>
      </c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>
        <v>4652</v>
      </c>
      <c r="AW58" s="30"/>
      <c r="AX58" s="30"/>
      <c r="AY58" s="30"/>
      <c r="AZ58" s="30"/>
      <c r="BA58" s="30"/>
      <c r="BB58" s="30">
        <v>2.66</v>
      </c>
      <c r="BC58" s="30">
        <v>3</v>
      </c>
      <c r="BD58" s="38"/>
      <c r="BE58" s="38"/>
      <c r="BF58" s="30"/>
      <c r="BG58" s="38"/>
      <c r="BH58" s="38"/>
      <c r="BI58" s="38"/>
      <c r="BJ58" s="38"/>
      <c r="BK58" s="38"/>
      <c r="BL58" s="38"/>
      <c r="BM58" s="38"/>
      <c r="BN58" s="38">
        <v>2</v>
      </c>
      <c r="BO58" s="38">
        <v>100</v>
      </c>
      <c r="BP58" s="38"/>
      <c r="BQ58" s="38">
        <v>68</v>
      </c>
      <c r="BR58" s="38">
        <v>2</v>
      </c>
      <c r="BS58" s="38">
        <v>2</v>
      </c>
      <c r="BT58" s="39"/>
      <c r="BU58" s="39">
        <v>45</v>
      </c>
      <c r="BV58" s="39">
        <v>73</v>
      </c>
      <c r="BW58" s="39">
        <v>4</v>
      </c>
      <c r="BX58" s="39">
        <v>4</v>
      </c>
      <c r="BY58" s="39"/>
      <c r="BZ58" s="39"/>
    </row>
    <row r="59" spans="1:78" ht="15.75" customHeight="1" x14ac:dyDescent="0.25">
      <c r="A59" s="33">
        <v>49</v>
      </c>
      <c r="B59" s="34" t="s">
        <v>79</v>
      </c>
      <c r="C59" s="37" t="s">
        <v>131</v>
      </c>
      <c r="D59" s="44">
        <v>10007246950</v>
      </c>
      <c r="E59" s="36" t="s">
        <v>81</v>
      </c>
      <c r="F59" s="22" t="s">
        <v>82</v>
      </c>
      <c r="G59" s="45">
        <f t="shared" si="6"/>
        <v>7427.5</v>
      </c>
      <c r="H59" s="46">
        <f t="shared" si="7"/>
        <v>4931.5</v>
      </c>
      <c r="I59" s="47">
        <f t="shared" si="8"/>
        <v>2496</v>
      </c>
      <c r="J59" s="23">
        <v>3304</v>
      </c>
      <c r="K59" s="30"/>
      <c r="L59" s="30"/>
      <c r="M59" s="30"/>
      <c r="N59" s="30"/>
      <c r="O59" s="30">
        <v>0.59</v>
      </c>
      <c r="P59" s="30">
        <v>1180</v>
      </c>
      <c r="Q59" s="30">
        <v>0.59</v>
      </c>
      <c r="R59" s="30">
        <v>6</v>
      </c>
      <c r="S59" s="30"/>
      <c r="T59" s="30"/>
      <c r="U59" s="30"/>
      <c r="V59" s="30"/>
      <c r="W59" s="30"/>
      <c r="X59" s="30"/>
      <c r="Y59" s="30"/>
      <c r="Z59" s="30">
        <v>0</v>
      </c>
      <c r="AA59" s="30">
        <v>0</v>
      </c>
      <c r="AB59" s="30"/>
      <c r="AC59" s="30"/>
      <c r="AD59" s="30"/>
      <c r="AE59" s="30"/>
      <c r="AF59" s="30"/>
      <c r="AG59" s="30">
        <v>2466</v>
      </c>
      <c r="AH59" s="30"/>
      <c r="AI59" s="30"/>
      <c r="AJ59" s="30">
        <v>90</v>
      </c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>
        <v>1627.5</v>
      </c>
      <c r="AW59" s="30"/>
      <c r="AX59" s="30"/>
      <c r="AY59" s="30"/>
      <c r="AZ59" s="30"/>
      <c r="BA59" s="30"/>
      <c r="BB59" s="30">
        <v>0.93</v>
      </c>
      <c r="BC59" s="30">
        <v>2</v>
      </c>
      <c r="BD59" s="38"/>
      <c r="BE59" s="38"/>
      <c r="BF59" s="30"/>
      <c r="BG59" s="38"/>
      <c r="BH59" s="38"/>
      <c r="BI59" s="38"/>
      <c r="BJ59" s="38"/>
      <c r="BK59" s="38"/>
      <c r="BL59" s="38"/>
      <c r="BM59" s="38"/>
      <c r="BN59" s="38">
        <v>1</v>
      </c>
      <c r="BO59" s="38"/>
      <c r="BP59" s="38">
        <v>30</v>
      </c>
      <c r="BQ59" s="38">
        <v>10</v>
      </c>
      <c r="BR59" s="38">
        <v>1</v>
      </c>
      <c r="BS59" s="38">
        <v>1</v>
      </c>
      <c r="BT59" s="39"/>
      <c r="BU59" s="39">
        <v>15</v>
      </c>
      <c r="BV59" s="39">
        <v>26</v>
      </c>
      <c r="BW59" s="39">
        <v>2</v>
      </c>
      <c r="BX59" s="39">
        <v>2</v>
      </c>
      <c r="BY59" s="39"/>
      <c r="BZ59" s="39"/>
    </row>
    <row r="60" spans="1:78" ht="15.75" customHeight="1" x14ac:dyDescent="0.25">
      <c r="A60" s="33">
        <v>50</v>
      </c>
      <c r="B60" s="34" t="s">
        <v>79</v>
      </c>
      <c r="C60" s="37" t="s">
        <v>132</v>
      </c>
      <c r="D60" s="44">
        <v>10007354010</v>
      </c>
      <c r="E60" s="36" t="s">
        <v>94</v>
      </c>
      <c r="F60" s="22" t="s">
        <v>82</v>
      </c>
      <c r="G60" s="45">
        <f t="shared" si="6"/>
        <v>13452</v>
      </c>
      <c r="H60" s="46">
        <f t="shared" si="7"/>
        <v>12364</v>
      </c>
      <c r="I60" s="47">
        <f t="shared" si="8"/>
        <v>1088</v>
      </c>
      <c r="J60" s="23">
        <v>8169</v>
      </c>
      <c r="K60" s="30"/>
      <c r="L60" s="30"/>
      <c r="M60" s="30"/>
      <c r="N60" s="30"/>
      <c r="O60" s="30">
        <v>0.97</v>
      </c>
      <c r="P60" s="30">
        <v>1940</v>
      </c>
      <c r="Q60" s="30">
        <v>0.97</v>
      </c>
      <c r="R60" s="30">
        <v>8</v>
      </c>
      <c r="S60" s="30"/>
      <c r="T60" s="30"/>
      <c r="U60" s="30"/>
      <c r="V60" s="30"/>
      <c r="W60" s="30"/>
      <c r="X60" s="30"/>
      <c r="Y60" s="30"/>
      <c r="Z60" s="30">
        <v>36</v>
      </c>
      <c r="AA60" s="30">
        <v>450</v>
      </c>
      <c r="AB60" s="30"/>
      <c r="AC60" s="30"/>
      <c r="AD60" s="30"/>
      <c r="AE60" s="30"/>
      <c r="AF60" s="30"/>
      <c r="AG60" s="30">
        <v>988</v>
      </c>
      <c r="AH60" s="30"/>
      <c r="AI60" s="30"/>
      <c r="AJ60" s="30">
        <v>145</v>
      </c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>
        <v>3745</v>
      </c>
      <c r="AW60" s="30"/>
      <c r="AX60" s="30"/>
      <c r="AY60" s="30"/>
      <c r="AZ60" s="30"/>
      <c r="BA60" s="30"/>
      <c r="BB60" s="30">
        <v>2.14</v>
      </c>
      <c r="BC60" s="30">
        <v>2</v>
      </c>
      <c r="BD60" s="38"/>
      <c r="BE60" s="38">
        <v>2</v>
      </c>
      <c r="BF60" s="30"/>
      <c r="BG60" s="38"/>
      <c r="BH60" s="38"/>
      <c r="BI60" s="38"/>
      <c r="BJ60" s="38"/>
      <c r="BK60" s="38"/>
      <c r="BL60" s="38"/>
      <c r="BM60" s="38"/>
      <c r="BN60" s="38">
        <v>2</v>
      </c>
      <c r="BO60" s="38">
        <v>100</v>
      </c>
      <c r="BP60" s="38"/>
      <c r="BQ60" s="38">
        <v>78</v>
      </c>
      <c r="BR60" s="38">
        <v>2</v>
      </c>
      <c r="BS60" s="38">
        <v>2</v>
      </c>
      <c r="BT60" s="39"/>
      <c r="BU60" s="39">
        <v>51</v>
      </c>
      <c r="BV60" s="39">
        <v>78</v>
      </c>
      <c r="BW60" s="39">
        <v>2</v>
      </c>
      <c r="BX60" s="39">
        <v>2</v>
      </c>
      <c r="BY60" s="39"/>
      <c r="BZ60" s="39">
        <v>15</v>
      </c>
    </row>
    <row r="61" spans="1:78" ht="15.75" customHeight="1" x14ac:dyDescent="0.25">
      <c r="A61" s="33">
        <v>51</v>
      </c>
      <c r="B61" s="34" t="s">
        <v>79</v>
      </c>
      <c r="C61" s="37" t="s">
        <v>133</v>
      </c>
      <c r="D61" s="44">
        <v>10198387450</v>
      </c>
      <c r="E61" s="36" t="s">
        <v>94</v>
      </c>
      <c r="F61" s="22" t="s">
        <v>82</v>
      </c>
      <c r="G61" s="45">
        <f t="shared" si="6"/>
        <v>36006.800000000003</v>
      </c>
      <c r="H61" s="46">
        <f t="shared" si="7"/>
        <v>23742.799999999999</v>
      </c>
      <c r="I61" s="47">
        <f t="shared" si="8"/>
        <v>12264</v>
      </c>
      <c r="J61" s="23">
        <v>16982</v>
      </c>
      <c r="K61" s="30"/>
      <c r="L61" s="30"/>
      <c r="M61" s="30"/>
      <c r="N61" s="30"/>
      <c r="O61" s="30">
        <v>1.512</v>
      </c>
      <c r="P61" s="30">
        <v>3024</v>
      </c>
      <c r="Q61" s="30">
        <v>1.512</v>
      </c>
      <c r="R61" s="30">
        <v>9</v>
      </c>
      <c r="S61" s="30"/>
      <c r="T61" s="30"/>
      <c r="U61" s="30"/>
      <c r="V61" s="30"/>
      <c r="W61" s="30"/>
      <c r="X61" s="30"/>
      <c r="Y61" s="30"/>
      <c r="Z61" s="30">
        <v>88</v>
      </c>
      <c r="AA61" s="30">
        <v>904</v>
      </c>
      <c r="AB61" s="30"/>
      <c r="AC61" s="30"/>
      <c r="AD61" s="30"/>
      <c r="AE61" s="30"/>
      <c r="AF61" s="30"/>
      <c r="AG61" s="30">
        <v>12164</v>
      </c>
      <c r="AH61" s="30"/>
      <c r="AI61" s="30"/>
      <c r="AJ61" s="30">
        <v>210</v>
      </c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>
        <v>5856.8</v>
      </c>
      <c r="AW61" s="30"/>
      <c r="AX61" s="30"/>
      <c r="AY61" s="30"/>
      <c r="AZ61" s="30"/>
      <c r="BA61" s="30"/>
      <c r="BB61" s="30">
        <v>3.34</v>
      </c>
      <c r="BC61" s="30">
        <v>2</v>
      </c>
      <c r="BD61" s="38"/>
      <c r="BE61" s="38">
        <v>4</v>
      </c>
      <c r="BF61" s="30"/>
      <c r="BG61" s="38"/>
      <c r="BH61" s="38"/>
      <c r="BI61" s="38"/>
      <c r="BJ61" s="38"/>
      <c r="BK61" s="38"/>
      <c r="BL61" s="38"/>
      <c r="BM61" s="38"/>
      <c r="BN61" s="38">
        <v>3</v>
      </c>
      <c r="BO61" s="38">
        <v>50</v>
      </c>
      <c r="BP61" s="38">
        <v>50</v>
      </c>
      <c r="BQ61" s="38">
        <v>100</v>
      </c>
      <c r="BR61" s="38">
        <v>1</v>
      </c>
      <c r="BS61" s="38">
        <v>1</v>
      </c>
      <c r="BT61" s="39"/>
      <c r="BU61" s="39">
        <v>78</v>
      </c>
      <c r="BV61" s="39">
        <v>129</v>
      </c>
      <c r="BW61" s="39">
        <v>6</v>
      </c>
      <c r="BX61" s="39">
        <v>6</v>
      </c>
      <c r="BY61" s="39"/>
      <c r="BZ61" s="39"/>
    </row>
    <row r="62" spans="1:78" ht="18" customHeight="1" x14ac:dyDescent="0.25">
      <c r="A62" s="33">
        <v>52</v>
      </c>
      <c r="B62" s="34" t="s">
        <v>79</v>
      </c>
      <c r="C62" s="37" t="s">
        <v>134</v>
      </c>
      <c r="D62" s="44">
        <v>10198463950</v>
      </c>
      <c r="E62" s="36" t="s">
        <v>81</v>
      </c>
      <c r="F62" s="22" t="s">
        <v>82</v>
      </c>
      <c r="G62" s="45">
        <f t="shared" si="6"/>
        <v>1847</v>
      </c>
      <c r="H62" s="46">
        <f t="shared" si="7"/>
        <v>1757</v>
      </c>
      <c r="I62" s="47">
        <f t="shared" si="8"/>
        <v>90</v>
      </c>
      <c r="J62" s="48">
        <v>1757</v>
      </c>
      <c r="K62" s="30"/>
      <c r="L62" s="30"/>
      <c r="M62" s="30"/>
      <c r="N62" s="30"/>
      <c r="O62" s="30">
        <v>0.251</v>
      </c>
      <c r="P62" s="30">
        <f>H62*2</f>
        <v>3514</v>
      </c>
      <c r="Q62" s="30">
        <v>1.7569999999999999</v>
      </c>
      <c r="R62" s="30">
        <v>7</v>
      </c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>
        <v>90</v>
      </c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8"/>
      <c r="BE62" s="38"/>
      <c r="BF62" s="30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9"/>
      <c r="BU62" s="39"/>
      <c r="BV62" s="39"/>
      <c r="BW62" s="39"/>
      <c r="BX62" s="39"/>
      <c r="BY62" s="39"/>
      <c r="BZ62" s="39"/>
    </row>
    <row r="63" spans="1:78" ht="18" customHeight="1" x14ac:dyDescent="0.25">
      <c r="A63" s="33">
        <v>53</v>
      </c>
      <c r="B63" s="34" t="s">
        <v>79</v>
      </c>
      <c r="C63" s="37" t="s">
        <v>135</v>
      </c>
      <c r="D63" s="44">
        <v>10198538590</v>
      </c>
      <c r="E63" s="36" t="s">
        <v>81</v>
      </c>
      <c r="F63" s="22" t="s">
        <v>82</v>
      </c>
      <c r="G63" s="45">
        <f t="shared" si="6"/>
        <v>1840</v>
      </c>
      <c r="H63" s="46">
        <f t="shared" si="7"/>
        <v>1750</v>
      </c>
      <c r="I63" s="47">
        <f t="shared" si="8"/>
        <v>90</v>
      </c>
      <c r="J63" s="48">
        <v>1750</v>
      </c>
      <c r="K63" s="30"/>
      <c r="L63" s="30"/>
      <c r="M63" s="30"/>
      <c r="N63" s="30"/>
      <c r="O63" s="30">
        <v>0.25</v>
      </c>
      <c r="P63" s="30">
        <f>H63*2</f>
        <v>3500</v>
      </c>
      <c r="Q63" s="30">
        <v>1.75</v>
      </c>
      <c r="R63" s="30">
        <v>7</v>
      </c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>
        <v>90</v>
      </c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8"/>
      <c r="BE63" s="38"/>
      <c r="BF63" s="30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9"/>
      <c r="BU63" s="39"/>
      <c r="BV63" s="39"/>
      <c r="BW63" s="39"/>
      <c r="BX63" s="39"/>
      <c r="BY63" s="39"/>
      <c r="BZ63" s="39"/>
    </row>
    <row r="64" spans="1:78" ht="18" customHeight="1" x14ac:dyDescent="0.25">
      <c r="A64" s="33">
        <v>54</v>
      </c>
      <c r="B64" s="34" t="s">
        <v>79</v>
      </c>
      <c r="C64" s="37" t="s">
        <v>136</v>
      </c>
      <c r="D64" s="44">
        <v>10198579270</v>
      </c>
      <c r="E64" s="36" t="s">
        <v>81</v>
      </c>
      <c r="F64" s="22" t="s">
        <v>82</v>
      </c>
      <c r="G64" s="45">
        <f t="shared" si="6"/>
        <v>8015.9</v>
      </c>
      <c r="H64" s="46">
        <f t="shared" si="7"/>
        <v>8015.9</v>
      </c>
      <c r="I64" s="47">
        <f t="shared" si="8"/>
        <v>0</v>
      </c>
      <c r="J64" s="48">
        <v>4074</v>
      </c>
      <c r="K64" s="30"/>
      <c r="L64" s="30"/>
      <c r="M64" s="30"/>
      <c r="N64" s="30"/>
      <c r="O64" s="30">
        <v>0.44900000000000001</v>
      </c>
      <c r="P64" s="30">
        <f>H64</f>
        <v>8015.9</v>
      </c>
      <c r="Q64" s="30">
        <v>4.0739999999999998</v>
      </c>
      <c r="R64" s="30">
        <v>7</v>
      </c>
      <c r="S64" s="30"/>
      <c r="T64" s="30"/>
      <c r="U64" s="30"/>
      <c r="V64" s="30"/>
      <c r="W64" s="30"/>
      <c r="X64" s="30"/>
      <c r="Y64" s="30"/>
      <c r="Z64" s="30">
        <v>70</v>
      </c>
      <c r="AA64" s="30">
        <v>790</v>
      </c>
      <c r="AB64" s="30"/>
      <c r="AC64" s="30"/>
      <c r="AD64" s="30"/>
      <c r="AE64" s="30"/>
      <c r="AF64" s="30"/>
      <c r="AG64" s="30"/>
      <c r="AH64" s="30"/>
      <c r="AI64" s="30"/>
      <c r="AJ64" s="30">
        <v>96</v>
      </c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>
        <v>3151.9</v>
      </c>
      <c r="AW64" s="30"/>
      <c r="AX64" s="30"/>
      <c r="AY64" s="30"/>
      <c r="AZ64" s="30"/>
      <c r="BA64" s="30"/>
      <c r="BB64" s="30">
        <v>2.76</v>
      </c>
      <c r="BC64" s="30">
        <v>3</v>
      </c>
      <c r="BD64" s="38"/>
      <c r="BE64" s="38"/>
      <c r="BF64" s="30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9"/>
      <c r="BU64" s="39">
        <v>41</v>
      </c>
      <c r="BV64" s="39">
        <v>72</v>
      </c>
      <c r="BW64" s="39">
        <v>3</v>
      </c>
      <c r="BX64" s="39">
        <v>3</v>
      </c>
      <c r="BY64" s="39"/>
      <c r="BZ64" s="39">
        <v>11</v>
      </c>
    </row>
    <row r="65" spans="1:78" ht="18" customHeight="1" x14ac:dyDescent="0.25">
      <c r="A65" s="33">
        <v>55</v>
      </c>
      <c r="B65" s="34" t="s">
        <v>79</v>
      </c>
      <c r="C65" s="37" t="s">
        <v>137</v>
      </c>
      <c r="D65" s="44">
        <v>10198654810</v>
      </c>
      <c r="E65" s="36" t="s">
        <v>94</v>
      </c>
      <c r="F65" s="22" t="s">
        <v>82</v>
      </c>
      <c r="G65" s="45">
        <f t="shared" si="6"/>
        <v>20192</v>
      </c>
      <c r="H65" s="46">
        <f t="shared" si="7"/>
        <v>15542</v>
      </c>
      <c r="I65" s="47">
        <f t="shared" si="8"/>
        <v>4650</v>
      </c>
      <c r="J65" s="23">
        <v>12607</v>
      </c>
      <c r="K65" s="30"/>
      <c r="L65" s="30"/>
      <c r="M65" s="30"/>
      <c r="N65" s="30"/>
      <c r="O65" s="30">
        <v>0.85099999999999998</v>
      </c>
      <c r="P65" s="30">
        <v>1152</v>
      </c>
      <c r="Q65" s="30">
        <v>0.57599999999999996</v>
      </c>
      <c r="R65" s="30">
        <v>7</v>
      </c>
      <c r="S65" s="30"/>
      <c r="T65" s="30"/>
      <c r="U65" s="30"/>
      <c r="V65" s="30"/>
      <c r="W65" s="30"/>
      <c r="X65" s="30"/>
      <c r="Y65" s="30"/>
      <c r="Z65" s="30">
        <v>8</v>
      </c>
      <c r="AA65" s="30">
        <v>240</v>
      </c>
      <c r="AB65" s="30"/>
      <c r="AC65" s="30"/>
      <c r="AD65" s="30"/>
      <c r="AE65" s="30"/>
      <c r="AF65" s="30"/>
      <c r="AG65" s="30">
        <v>4650</v>
      </c>
      <c r="AH65" s="30"/>
      <c r="AI65" s="30"/>
      <c r="AJ65" s="30">
        <v>95</v>
      </c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>
        <v>2695</v>
      </c>
      <c r="AW65" s="30"/>
      <c r="AX65" s="30"/>
      <c r="AY65" s="30"/>
      <c r="AZ65" s="30"/>
      <c r="BA65" s="30"/>
      <c r="BB65" s="30">
        <v>1.54</v>
      </c>
      <c r="BC65" s="30">
        <v>3</v>
      </c>
      <c r="BD65" s="38"/>
      <c r="BE65" s="38"/>
      <c r="BF65" s="30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9"/>
      <c r="BU65" s="39">
        <v>62</v>
      </c>
      <c r="BV65" s="39">
        <v>115</v>
      </c>
      <c r="BW65" s="39">
        <v>4</v>
      </c>
      <c r="BX65" s="39">
        <v>4</v>
      </c>
      <c r="BY65" s="39"/>
      <c r="BZ65" s="39">
        <v>19</v>
      </c>
    </row>
    <row r="66" spans="1:78" ht="16.5" customHeight="1" x14ac:dyDescent="0.25">
      <c r="A66" s="33">
        <v>56</v>
      </c>
      <c r="B66" s="34" t="s">
        <v>79</v>
      </c>
      <c r="C66" s="37" t="s">
        <v>138</v>
      </c>
      <c r="D66" s="44">
        <v>10198711190</v>
      </c>
      <c r="E66" s="36" t="s">
        <v>81</v>
      </c>
      <c r="F66" s="22" t="s">
        <v>82</v>
      </c>
      <c r="G66" s="45">
        <f t="shared" si="6"/>
        <v>11678</v>
      </c>
      <c r="H66" s="46">
        <f t="shared" si="7"/>
        <v>7017</v>
      </c>
      <c r="I66" s="47">
        <f t="shared" si="8"/>
        <v>4661</v>
      </c>
      <c r="J66" s="23">
        <v>4340</v>
      </c>
      <c r="K66" s="30"/>
      <c r="L66" s="30"/>
      <c r="M66" s="30"/>
      <c r="N66" s="30"/>
      <c r="O66" s="30">
        <v>0.65100000000000002</v>
      </c>
      <c r="P66" s="30">
        <v>1302</v>
      </c>
      <c r="Q66" s="30">
        <v>0.65100000000000002</v>
      </c>
      <c r="R66" s="30">
        <v>9</v>
      </c>
      <c r="S66" s="30"/>
      <c r="T66" s="30"/>
      <c r="U66" s="30"/>
      <c r="V66" s="30"/>
      <c r="W66" s="30"/>
      <c r="X66" s="30"/>
      <c r="Y66" s="30"/>
      <c r="Z66" s="30">
        <v>34</v>
      </c>
      <c r="AA66" s="30">
        <v>402</v>
      </c>
      <c r="AB66" s="30"/>
      <c r="AC66" s="30"/>
      <c r="AD66" s="30"/>
      <c r="AE66" s="30"/>
      <c r="AF66" s="30"/>
      <c r="AG66" s="30">
        <v>4661</v>
      </c>
      <c r="AH66" s="30"/>
      <c r="AI66" s="30"/>
      <c r="AJ66" s="30">
        <v>65</v>
      </c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>
        <v>2275</v>
      </c>
      <c r="AW66" s="30"/>
      <c r="AX66" s="30"/>
      <c r="AY66" s="30"/>
      <c r="AZ66" s="30"/>
      <c r="BA66" s="30"/>
      <c r="BB66" s="30">
        <v>1.3</v>
      </c>
      <c r="BC66" s="30">
        <v>2</v>
      </c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9"/>
      <c r="BU66" s="39">
        <v>39</v>
      </c>
      <c r="BV66" s="39">
        <v>76</v>
      </c>
      <c r="BW66" s="39">
        <v>1</v>
      </c>
      <c r="BX66" s="39">
        <v>1</v>
      </c>
      <c r="BY66" s="39"/>
      <c r="BZ66" s="39"/>
    </row>
    <row r="67" spans="1:78" ht="16.5" customHeight="1" x14ac:dyDescent="0.25">
      <c r="A67" s="33">
        <v>57</v>
      </c>
      <c r="B67" s="34" t="s">
        <v>79</v>
      </c>
      <c r="C67" s="37" t="s">
        <v>139</v>
      </c>
      <c r="D67" s="44">
        <v>10198831990</v>
      </c>
      <c r="E67" s="36" t="s">
        <v>94</v>
      </c>
      <c r="F67" s="22" t="s">
        <v>82</v>
      </c>
      <c r="G67" s="45">
        <f t="shared" si="6"/>
        <v>65220</v>
      </c>
      <c r="H67" s="46">
        <f t="shared" si="7"/>
        <v>41667</v>
      </c>
      <c r="I67" s="47">
        <f t="shared" si="8"/>
        <v>23553</v>
      </c>
      <c r="J67" s="23">
        <v>31234</v>
      </c>
      <c r="K67" s="30"/>
      <c r="L67" s="30"/>
      <c r="M67" s="30"/>
      <c r="N67" s="30"/>
      <c r="O67" s="30">
        <v>2.7229999999999999</v>
      </c>
      <c r="P67" s="30">
        <v>5446</v>
      </c>
      <c r="Q67" s="30">
        <v>2.7229999999999999</v>
      </c>
      <c r="R67" s="30">
        <v>11</v>
      </c>
      <c r="S67" s="30"/>
      <c r="T67" s="30"/>
      <c r="U67" s="30"/>
      <c r="V67" s="30"/>
      <c r="W67" s="30"/>
      <c r="X67" s="30"/>
      <c r="Y67" s="30"/>
      <c r="Z67" s="30">
        <v>138</v>
      </c>
      <c r="AA67" s="30">
        <v>902</v>
      </c>
      <c r="AB67" s="30"/>
      <c r="AC67" s="30"/>
      <c r="AD67" s="30"/>
      <c r="AE67" s="30"/>
      <c r="AF67" s="30"/>
      <c r="AG67" s="30">
        <v>22953</v>
      </c>
      <c r="AH67" s="30"/>
      <c r="AI67" s="30"/>
      <c r="AJ67" s="30">
        <v>187</v>
      </c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>
        <v>9531</v>
      </c>
      <c r="AW67" s="30"/>
      <c r="AX67" s="30"/>
      <c r="AY67" s="30"/>
      <c r="AZ67" s="30"/>
      <c r="BA67" s="30"/>
      <c r="BB67" s="30">
        <v>5.4459999999999997</v>
      </c>
      <c r="BC67" s="30">
        <v>4</v>
      </c>
      <c r="BD67" s="38"/>
      <c r="BE67" s="38">
        <v>14</v>
      </c>
      <c r="BF67" s="38"/>
      <c r="BG67" s="38"/>
      <c r="BH67" s="38"/>
      <c r="BI67" s="38"/>
      <c r="BJ67" s="38"/>
      <c r="BK67" s="38"/>
      <c r="BL67" s="38"/>
      <c r="BM67" s="38"/>
      <c r="BN67" s="38">
        <v>12</v>
      </c>
      <c r="BO67" s="38">
        <v>550</v>
      </c>
      <c r="BP67" s="38">
        <v>50</v>
      </c>
      <c r="BQ67" s="38">
        <v>412</v>
      </c>
      <c r="BR67" s="38">
        <v>11</v>
      </c>
      <c r="BS67" s="38">
        <v>11</v>
      </c>
      <c r="BT67" s="39"/>
      <c r="BU67" s="39">
        <v>155</v>
      </c>
      <c r="BV67" s="39">
        <v>294</v>
      </c>
      <c r="BW67" s="39">
        <v>12</v>
      </c>
      <c r="BX67" s="39">
        <v>12</v>
      </c>
      <c r="BY67" s="39"/>
      <c r="BZ67" s="39"/>
    </row>
    <row r="68" spans="1:78" ht="16.5" customHeight="1" x14ac:dyDescent="0.25">
      <c r="A68" s="33">
        <v>58</v>
      </c>
      <c r="B68" s="34" t="s">
        <v>79</v>
      </c>
      <c r="C68" s="37" t="s">
        <v>140</v>
      </c>
      <c r="D68" s="44">
        <v>10224725590</v>
      </c>
      <c r="E68" s="36" t="s">
        <v>94</v>
      </c>
      <c r="F68" s="22" t="s">
        <v>82</v>
      </c>
      <c r="G68" s="45">
        <f t="shared" si="6"/>
        <v>13354</v>
      </c>
      <c r="H68" s="46">
        <f t="shared" si="7"/>
        <v>10204</v>
      </c>
      <c r="I68" s="47">
        <f t="shared" si="8"/>
        <v>3150</v>
      </c>
      <c r="J68" s="48">
        <v>6981</v>
      </c>
      <c r="K68" s="30"/>
      <c r="L68" s="30"/>
      <c r="M68" s="30"/>
      <c r="N68" s="30"/>
      <c r="O68" s="30">
        <v>0.91800000000000004</v>
      </c>
      <c r="P68" s="30">
        <f>1836</f>
        <v>1836</v>
      </c>
      <c r="Q68" s="30">
        <v>0.91800000000000004</v>
      </c>
      <c r="R68" s="30">
        <v>7.5</v>
      </c>
      <c r="S68" s="30"/>
      <c r="T68" s="30"/>
      <c r="U68" s="30"/>
      <c r="V68" s="30"/>
      <c r="W68" s="30"/>
      <c r="X68" s="30"/>
      <c r="Y68" s="30"/>
      <c r="Z68" s="30">
        <v>5</v>
      </c>
      <c r="AA68" s="30">
        <v>161</v>
      </c>
      <c r="AB68" s="30"/>
      <c r="AC68" s="30"/>
      <c r="AD68" s="30"/>
      <c r="AE68" s="30"/>
      <c r="AF68" s="30"/>
      <c r="AG68" s="30">
        <v>3150</v>
      </c>
      <c r="AH68" s="30"/>
      <c r="AI68" s="30"/>
      <c r="AJ68" s="30">
        <v>60</v>
      </c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>
        <v>3062</v>
      </c>
      <c r="AW68" s="30"/>
      <c r="AX68" s="30"/>
      <c r="AY68" s="30"/>
      <c r="AZ68" s="30"/>
      <c r="BA68" s="30"/>
      <c r="BB68" s="30">
        <v>1.3109999999999999</v>
      </c>
      <c r="BC68" s="30">
        <v>3</v>
      </c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9">
        <v>4</v>
      </c>
      <c r="BU68" s="39">
        <v>62</v>
      </c>
      <c r="BV68" s="39">
        <v>198</v>
      </c>
      <c r="BW68" s="39">
        <v>11</v>
      </c>
      <c r="BX68" s="39">
        <v>11</v>
      </c>
      <c r="BY68" s="39"/>
      <c r="BZ68" s="39">
        <v>405</v>
      </c>
    </row>
    <row r="69" spans="1:78" ht="16.5" customHeight="1" x14ac:dyDescent="0.25">
      <c r="A69" s="33">
        <v>59</v>
      </c>
      <c r="B69" s="34" t="s">
        <v>79</v>
      </c>
      <c r="C69" s="37" t="s">
        <v>141</v>
      </c>
      <c r="D69" s="44">
        <v>10227900230</v>
      </c>
      <c r="E69" s="36" t="s">
        <v>94</v>
      </c>
      <c r="F69" s="22" t="s">
        <v>82</v>
      </c>
      <c r="G69" s="45">
        <f t="shared" si="6"/>
        <v>16324</v>
      </c>
      <c r="H69" s="46">
        <f t="shared" si="7"/>
        <v>13174</v>
      </c>
      <c r="I69" s="47">
        <f t="shared" si="8"/>
        <v>3150</v>
      </c>
      <c r="J69" s="48">
        <v>6981</v>
      </c>
      <c r="K69" s="30"/>
      <c r="L69" s="30"/>
      <c r="M69" s="30"/>
      <c r="N69" s="30"/>
      <c r="O69" s="30">
        <v>0.91800000000000004</v>
      </c>
      <c r="P69" s="30">
        <f>P68</f>
        <v>1836</v>
      </c>
      <c r="Q69" s="30">
        <v>0.92</v>
      </c>
      <c r="R69" s="30">
        <v>7.5</v>
      </c>
      <c r="S69" s="30"/>
      <c r="T69" s="30"/>
      <c r="U69" s="30"/>
      <c r="V69" s="30"/>
      <c r="W69" s="30"/>
      <c r="X69" s="30"/>
      <c r="Y69" s="30"/>
      <c r="Z69" s="30">
        <v>5</v>
      </c>
      <c r="AA69" s="30">
        <v>161</v>
      </c>
      <c r="AB69" s="30"/>
      <c r="AC69" s="30"/>
      <c r="AD69" s="30"/>
      <c r="AE69" s="30"/>
      <c r="AF69" s="30"/>
      <c r="AG69" s="30">
        <v>3150</v>
      </c>
      <c r="AH69" s="30"/>
      <c r="AI69" s="30"/>
      <c r="AJ69" s="30">
        <v>70</v>
      </c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>
        <v>6032</v>
      </c>
      <c r="AW69" s="30"/>
      <c r="AX69" s="30"/>
      <c r="AY69" s="30"/>
      <c r="AZ69" s="30"/>
      <c r="BA69" s="30"/>
      <c r="BB69" s="30">
        <v>1.31</v>
      </c>
      <c r="BC69" s="30">
        <v>3</v>
      </c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9"/>
      <c r="BU69" s="39">
        <v>62</v>
      </c>
      <c r="BV69" s="39">
        <v>150</v>
      </c>
      <c r="BW69" s="39"/>
      <c r="BX69" s="39"/>
      <c r="BY69" s="39"/>
      <c r="BZ69" s="39"/>
    </row>
    <row r="70" spans="1:78" ht="16.5" customHeight="1" x14ac:dyDescent="0.25">
      <c r="A70" s="33">
        <v>60</v>
      </c>
      <c r="B70" s="34" t="s">
        <v>79</v>
      </c>
      <c r="C70" s="37" t="s">
        <v>142</v>
      </c>
      <c r="D70" s="44">
        <v>310</v>
      </c>
      <c r="E70" s="36" t="s">
        <v>81</v>
      </c>
      <c r="F70" s="22" t="s">
        <v>82</v>
      </c>
      <c r="G70" s="45">
        <f t="shared" si="6"/>
        <v>12649</v>
      </c>
      <c r="H70" s="46">
        <f t="shared" si="7"/>
        <v>8447</v>
      </c>
      <c r="I70" s="47">
        <f t="shared" si="8"/>
        <v>4202</v>
      </c>
      <c r="J70" s="48">
        <v>5538</v>
      </c>
      <c r="K70" s="30"/>
      <c r="L70" s="30"/>
      <c r="M70" s="30"/>
      <c r="N70" s="30"/>
      <c r="O70" s="30">
        <v>0.89</v>
      </c>
      <c r="P70" s="30">
        <v>1780</v>
      </c>
      <c r="Q70" s="30">
        <v>0.89</v>
      </c>
      <c r="R70" s="30">
        <v>10</v>
      </c>
      <c r="S70" s="30"/>
      <c r="T70" s="30"/>
      <c r="U70" s="30"/>
      <c r="V70" s="30"/>
      <c r="W70" s="30"/>
      <c r="X70" s="30"/>
      <c r="Y70" s="30"/>
      <c r="Z70" s="30">
        <v>68</v>
      </c>
      <c r="AA70" s="30">
        <v>1123</v>
      </c>
      <c r="AB70" s="30"/>
      <c r="AC70" s="30"/>
      <c r="AD70" s="30"/>
      <c r="AE70" s="30"/>
      <c r="AF70" s="30"/>
      <c r="AG70" s="30">
        <v>4202</v>
      </c>
      <c r="AH70" s="30"/>
      <c r="AI70" s="30"/>
      <c r="AJ70" s="30">
        <v>35</v>
      </c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>
        <v>1786</v>
      </c>
      <c r="AW70" s="30"/>
      <c r="AX70" s="30"/>
      <c r="AY70" s="30"/>
      <c r="AZ70" s="30"/>
      <c r="BA70" s="30"/>
      <c r="BB70" s="30">
        <v>1.3759999999999999</v>
      </c>
      <c r="BC70" s="30">
        <v>2</v>
      </c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9"/>
      <c r="BU70" s="39">
        <v>42</v>
      </c>
      <c r="BV70" s="39">
        <v>92</v>
      </c>
      <c r="BW70" s="39"/>
      <c r="BX70" s="39"/>
      <c r="BY70" s="39"/>
      <c r="BZ70" s="39"/>
    </row>
    <row r="71" spans="1:78" ht="30.75" customHeight="1" x14ac:dyDescent="0.25">
      <c r="A71" s="33">
        <v>61</v>
      </c>
      <c r="B71" s="34" t="s">
        <v>79</v>
      </c>
      <c r="C71" s="37" t="s">
        <v>143</v>
      </c>
      <c r="D71" s="44">
        <v>11706281178</v>
      </c>
      <c r="E71" s="36" t="s">
        <v>97</v>
      </c>
      <c r="F71" s="22" t="s">
        <v>82</v>
      </c>
      <c r="G71" s="45">
        <f t="shared" si="6"/>
        <v>907.5</v>
      </c>
      <c r="H71" s="46">
        <f t="shared" si="7"/>
        <v>907.5</v>
      </c>
      <c r="I71" s="47">
        <f t="shared" si="8"/>
        <v>0</v>
      </c>
      <c r="J71" s="23">
        <v>907.5</v>
      </c>
      <c r="K71" s="30"/>
      <c r="L71" s="30"/>
      <c r="M71" s="30"/>
      <c r="N71" s="30"/>
      <c r="O71" s="30">
        <v>0.16500000000000001</v>
      </c>
      <c r="P71" s="30">
        <v>0</v>
      </c>
      <c r="Q71" s="30">
        <v>0.16500000000000001</v>
      </c>
      <c r="R71" s="30">
        <v>4</v>
      </c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>
        <v>0</v>
      </c>
      <c r="AH71" s="30"/>
      <c r="AI71" s="30"/>
      <c r="AJ71" s="30">
        <v>0</v>
      </c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>
        <v>0</v>
      </c>
      <c r="AW71" s="30"/>
      <c r="AX71" s="30"/>
      <c r="AY71" s="30"/>
      <c r="AZ71" s="30"/>
      <c r="BA71" s="30"/>
      <c r="BB71" s="30">
        <v>0</v>
      </c>
      <c r="BC71" s="30">
        <v>0</v>
      </c>
      <c r="BD71" s="38">
        <v>2</v>
      </c>
      <c r="BE71" s="38">
        <v>4</v>
      </c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9"/>
      <c r="BU71" s="39"/>
      <c r="BV71" s="39"/>
      <c r="BW71" s="39"/>
      <c r="BX71" s="39"/>
      <c r="BY71" s="39"/>
      <c r="BZ71" s="39"/>
    </row>
    <row r="72" spans="1:78" ht="27" customHeight="1" x14ac:dyDescent="0.25">
      <c r="A72" s="33">
        <v>62</v>
      </c>
      <c r="B72" s="34" t="s">
        <v>79</v>
      </c>
      <c r="C72" s="37" t="s">
        <v>144</v>
      </c>
      <c r="D72" s="44">
        <v>11706330178</v>
      </c>
      <c r="E72" s="36" t="s">
        <v>97</v>
      </c>
      <c r="F72" s="22" t="s">
        <v>82</v>
      </c>
      <c r="G72" s="45">
        <f t="shared" si="6"/>
        <v>907.5</v>
      </c>
      <c r="H72" s="46">
        <f t="shared" si="7"/>
        <v>907.5</v>
      </c>
      <c r="I72" s="47">
        <f t="shared" si="8"/>
        <v>0</v>
      </c>
      <c r="J72" s="23">
        <v>907.5</v>
      </c>
      <c r="K72" s="30"/>
      <c r="L72" s="30"/>
      <c r="M72" s="30"/>
      <c r="N72" s="30"/>
      <c r="O72" s="30">
        <v>0.16500000000000001</v>
      </c>
      <c r="P72" s="30">
        <v>0</v>
      </c>
      <c r="Q72" s="30">
        <v>0.16500000000000001</v>
      </c>
      <c r="R72" s="30">
        <v>4</v>
      </c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>
        <v>0</v>
      </c>
      <c r="AH72" s="30"/>
      <c r="AI72" s="30"/>
      <c r="AJ72" s="30">
        <v>0</v>
      </c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>
        <v>0</v>
      </c>
      <c r="AW72" s="30"/>
      <c r="AX72" s="30"/>
      <c r="AY72" s="30"/>
      <c r="AZ72" s="30"/>
      <c r="BA72" s="30"/>
      <c r="BB72" s="30">
        <v>0</v>
      </c>
      <c r="BC72" s="30">
        <v>0</v>
      </c>
      <c r="BD72" s="38">
        <v>2</v>
      </c>
      <c r="BE72" s="38">
        <v>5</v>
      </c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9"/>
      <c r="BU72" s="39"/>
      <c r="BV72" s="39"/>
      <c r="BW72" s="39"/>
      <c r="BX72" s="39"/>
      <c r="BY72" s="39"/>
      <c r="BZ72" s="39"/>
    </row>
    <row r="73" spans="1:78" ht="18" customHeight="1" x14ac:dyDescent="0.25">
      <c r="A73" s="33">
        <v>63</v>
      </c>
      <c r="B73" s="34" t="s">
        <v>79</v>
      </c>
      <c r="C73" s="37" t="s">
        <v>145</v>
      </c>
      <c r="D73" s="44">
        <v>11706387418</v>
      </c>
      <c r="E73" s="36" t="s">
        <v>97</v>
      </c>
      <c r="F73" s="22" t="s">
        <v>82</v>
      </c>
      <c r="G73" s="45">
        <f t="shared" si="6"/>
        <v>2084</v>
      </c>
      <c r="H73" s="46">
        <f t="shared" si="7"/>
        <v>2084</v>
      </c>
      <c r="I73" s="47">
        <f t="shared" si="8"/>
        <v>0</v>
      </c>
      <c r="J73" s="23">
        <v>2084</v>
      </c>
      <c r="K73" s="30"/>
      <c r="L73" s="30"/>
      <c r="M73" s="30"/>
      <c r="N73" s="30"/>
      <c r="O73" s="30">
        <v>0.379</v>
      </c>
      <c r="P73" s="30">
        <v>0</v>
      </c>
      <c r="Q73" s="30">
        <v>0.379</v>
      </c>
      <c r="R73" s="30">
        <v>5</v>
      </c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>
        <v>0</v>
      </c>
      <c r="AH73" s="30"/>
      <c r="AI73" s="30"/>
      <c r="AJ73" s="30">
        <v>0</v>
      </c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>
        <v>0</v>
      </c>
      <c r="AW73" s="30"/>
      <c r="AX73" s="30"/>
      <c r="AY73" s="30"/>
      <c r="AZ73" s="30"/>
      <c r="BA73" s="30"/>
      <c r="BB73" s="30">
        <v>0</v>
      </c>
      <c r="BC73" s="30">
        <v>0</v>
      </c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9"/>
      <c r="BU73" s="39">
        <v>2</v>
      </c>
      <c r="BV73" s="39">
        <v>2</v>
      </c>
      <c r="BW73" s="39"/>
      <c r="BX73" s="39"/>
      <c r="BY73" s="39"/>
      <c r="BZ73" s="39"/>
    </row>
    <row r="74" spans="1:78" ht="18" customHeight="1" x14ac:dyDescent="0.25">
      <c r="A74" s="33">
        <v>64</v>
      </c>
      <c r="B74" s="34" t="s">
        <v>79</v>
      </c>
      <c r="C74" s="37" t="s">
        <v>146</v>
      </c>
      <c r="D74" s="44">
        <v>11706457318</v>
      </c>
      <c r="E74" s="36" t="s">
        <v>97</v>
      </c>
      <c r="F74" s="22" t="s">
        <v>82</v>
      </c>
      <c r="G74" s="45">
        <f t="shared" si="6"/>
        <v>2458.5</v>
      </c>
      <c r="H74" s="46">
        <f t="shared" si="7"/>
        <v>2458.5</v>
      </c>
      <c r="I74" s="47">
        <f t="shared" si="8"/>
        <v>0</v>
      </c>
      <c r="J74" s="39"/>
      <c r="K74" s="30"/>
      <c r="L74" s="30"/>
      <c r="M74" s="30"/>
      <c r="N74" s="23">
        <v>2458.5</v>
      </c>
      <c r="O74" s="30">
        <v>0.44700000000000001</v>
      </c>
      <c r="P74" s="30">
        <v>0</v>
      </c>
      <c r="Q74" s="30">
        <v>0.44700000000000001</v>
      </c>
      <c r="R74" s="30">
        <v>5</v>
      </c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>
        <v>0</v>
      </c>
      <c r="AH74" s="30"/>
      <c r="AI74" s="30"/>
      <c r="AJ74" s="30">
        <v>0</v>
      </c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>
        <v>0</v>
      </c>
      <c r="AW74" s="30"/>
      <c r="AX74" s="30"/>
      <c r="AY74" s="30"/>
      <c r="AZ74" s="30"/>
      <c r="BA74" s="30"/>
      <c r="BB74" s="30">
        <v>0</v>
      </c>
      <c r="BC74" s="30">
        <v>0</v>
      </c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9"/>
      <c r="BU74" s="39"/>
      <c r="BV74" s="39"/>
      <c r="BW74" s="39"/>
      <c r="BX74" s="39"/>
      <c r="BY74" s="39"/>
      <c r="BZ74" s="39"/>
    </row>
    <row r="75" spans="1:78" ht="18" customHeight="1" x14ac:dyDescent="0.25">
      <c r="A75" s="33">
        <v>65</v>
      </c>
      <c r="B75" s="34" t="s">
        <v>79</v>
      </c>
      <c r="C75" s="37" t="s">
        <v>147</v>
      </c>
      <c r="D75" s="44">
        <v>11706553598</v>
      </c>
      <c r="E75" s="36" t="s">
        <v>97</v>
      </c>
      <c r="F75" s="22" t="s">
        <v>82</v>
      </c>
      <c r="G75" s="45">
        <f t="shared" ref="G75:G78" si="9">SUM(H75+I75)</f>
        <v>3272.5</v>
      </c>
      <c r="H75" s="46">
        <f t="shared" si="7"/>
        <v>3272.5</v>
      </c>
      <c r="I75" s="47">
        <f t="shared" si="8"/>
        <v>0</v>
      </c>
      <c r="J75" s="39"/>
      <c r="K75" s="30"/>
      <c r="L75" s="30"/>
      <c r="M75" s="30"/>
      <c r="N75" s="23">
        <v>3272.5</v>
      </c>
      <c r="O75" s="30">
        <v>0.59499999999999997</v>
      </c>
      <c r="P75" s="30">
        <v>0</v>
      </c>
      <c r="Q75" s="30">
        <v>0.59499999999999997</v>
      </c>
      <c r="R75" s="30">
        <v>4</v>
      </c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>
        <v>0</v>
      </c>
      <c r="AH75" s="30"/>
      <c r="AI75" s="30"/>
      <c r="AJ75" s="30">
        <v>0</v>
      </c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>
        <v>0</v>
      </c>
      <c r="AW75" s="30"/>
      <c r="AX75" s="30"/>
      <c r="AY75" s="30"/>
      <c r="AZ75" s="30"/>
      <c r="BA75" s="30"/>
      <c r="BB75" s="30">
        <v>0</v>
      </c>
      <c r="BC75" s="30">
        <v>0</v>
      </c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9"/>
      <c r="BU75" s="39"/>
      <c r="BV75" s="39"/>
      <c r="BW75" s="39"/>
      <c r="BX75" s="39"/>
      <c r="BY75" s="39"/>
      <c r="BZ75" s="39"/>
    </row>
    <row r="76" spans="1:78" ht="18" customHeight="1" x14ac:dyDescent="0.25">
      <c r="A76" s="33">
        <v>66</v>
      </c>
      <c r="B76" s="34" t="s">
        <v>79</v>
      </c>
      <c r="C76" s="37" t="s">
        <v>148</v>
      </c>
      <c r="D76" s="44">
        <v>11706616998</v>
      </c>
      <c r="E76" s="36" t="s">
        <v>97</v>
      </c>
      <c r="F76" s="22" t="s">
        <v>82</v>
      </c>
      <c r="G76" s="45">
        <f t="shared" si="9"/>
        <v>1793</v>
      </c>
      <c r="H76" s="46">
        <f t="shared" ref="H76:H78" si="10">J76+K76+L76+M76+N76+S76+T76+U76+V76+AA76+AB76+AC76+AD76+AV76+AX76+BG76+BJ76</f>
        <v>1793</v>
      </c>
      <c r="I76" s="47">
        <f t="shared" ref="I76:I78" si="11">AG76+AH76+AI76+AW76+AY76+AZ76+BA76+BH76+BI76+BK76+BO76+BP76</f>
        <v>0</v>
      </c>
      <c r="J76" s="23">
        <v>1793</v>
      </c>
      <c r="K76" s="30"/>
      <c r="L76" s="30"/>
      <c r="M76" s="30"/>
      <c r="N76" s="41"/>
      <c r="O76" s="30">
        <v>0.32600000000000001</v>
      </c>
      <c r="P76" s="30">
        <v>0</v>
      </c>
      <c r="Q76" s="30">
        <v>0.32600000000000001</v>
      </c>
      <c r="R76" s="30">
        <v>4</v>
      </c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>
        <v>0</v>
      </c>
      <c r="AH76" s="30"/>
      <c r="AI76" s="30"/>
      <c r="AJ76" s="30">
        <v>0</v>
      </c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>
        <v>0</v>
      </c>
      <c r="AW76" s="30"/>
      <c r="AX76" s="30"/>
      <c r="AY76" s="30"/>
      <c r="AZ76" s="30"/>
      <c r="BA76" s="30"/>
      <c r="BB76" s="30">
        <v>0</v>
      </c>
      <c r="BC76" s="30">
        <v>0</v>
      </c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9"/>
      <c r="BU76" s="39"/>
      <c r="BV76" s="39"/>
      <c r="BW76" s="39"/>
      <c r="BX76" s="39"/>
      <c r="BY76" s="39"/>
      <c r="BZ76" s="39"/>
    </row>
    <row r="77" spans="1:78" ht="20.25" customHeight="1" x14ac:dyDescent="0.25">
      <c r="A77" s="33">
        <v>67</v>
      </c>
      <c r="B77" s="34" t="s">
        <v>79</v>
      </c>
      <c r="C77" s="37" t="s">
        <v>149</v>
      </c>
      <c r="D77" s="44">
        <v>11706755878</v>
      </c>
      <c r="E77" s="36" t="s">
        <v>97</v>
      </c>
      <c r="F77" s="22" t="s">
        <v>82</v>
      </c>
      <c r="G77" s="45">
        <f t="shared" si="9"/>
        <v>4059</v>
      </c>
      <c r="H77" s="46">
        <f t="shared" si="10"/>
        <v>4059</v>
      </c>
      <c r="I77" s="47">
        <f t="shared" si="11"/>
        <v>0</v>
      </c>
      <c r="J77" s="39"/>
      <c r="K77" s="30"/>
      <c r="L77" s="30"/>
      <c r="M77" s="30"/>
      <c r="N77" s="23">
        <v>4059</v>
      </c>
      <c r="O77" s="30">
        <v>0.73799999999999999</v>
      </c>
      <c r="P77" s="30">
        <v>0</v>
      </c>
      <c r="Q77" s="30">
        <v>0.73799999999999999</v>
      </c>
      <c r="R77" s="30">
        <v>5</v>
      </c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>
        <v>0</v>
      </c>
      <c r="AH77" s="30"/>
      <c r="AI77" s="30"/>
      <c r="AJ77" s="30">
        <v>0</v>
      </c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>
        <v>0</v>
      </c>
      <c r="AW77" s="30"/>
      <c r="AX77" s="30"/>
      <c r="AY77" s="30"/>
      <c r="AZ77" s="30"/>
      <c r="BA77" s="30"/>
      <c r="BB77" s="30">
        <v>0</v>
      </c>
      <c r="BC77" s="30">
        <v>0</v>
      </c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9"/>
      <c r="BU77" s="39"/>
      <c r="BV77" s="39"/>
      <c r="BW77" s="39"/>
      <c r="BX77" s="39"/>
      <c r="BY77" s="39"/>
      <c r="BZ77" s="39"/>
    </row>
    <row r="78" spans="1:78" ht="30" customHeight="1" x14ac:dyDescent="0.25">
      <c r="A78" s="33">
        <v>68</v>
      </c>
      <c r="B78" s="34" t="s">
        <v>79</v>
      </c>
      <c r="C78" s="37" t="s">
        <v>150</v>
      </c>
      <c r="D78" s="44">
        <v>11706789358</v>
      </c>
      <c r="E78" s="36" t="s">
        <v>97</v>
      </c>
      <c r="F78" s="22" t="s">
        <v>82</v>
      </c>
      <c r="G78" s="45">
        <f t="shared" si="9"/>
        <v>1266</v>
      </c>
      <c r="H78" s="46">
        <f t="shared" si="10"/>
        <v>1266</v>
      </c>
      <c r="I78" s="47">
        <f t="shared" si="11"/>
        <v>0</v>
      </c>
      <c r="J78" s="42"/>
      <c r="K78" s="30"/>
      <c r="L78" s="30"/>
      <c r="M78" s="30"/>
      <c r="N78" s="43">
        <v>1266</v>
      </c>
      <c r="O78" s="30">
        <v>0.21099999999999999</v>
      </c>
      <c r="P78" s="30">
        <v>0</v>
      </c>
      <c r="Q78" s="30">
        <v>0.21099999999999999</v>
      </c>
      <c r="R78" s="30">
        <v>5</v>
      </c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>
        <v>57</v>
      </c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>
        <v>0</v>
      </c>
      <c r="AW78" s="30"/>
      <c r="AX78" s="30"/>
      <c r="AY78" s="30"/>
      <c r="AZ78" s="30"/>
      <c r="BA78" s="30"/>
      <c r="BB78" s="30">
        <v>0</v>
      </c>
      <c r="BC78" s="30">
        <v>0</v>
      </c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9"/>
      <c r="BU78" s="39"/>
      <c r="BV78" s="39"/>
      <c r="BW78" s="39"/>
      <c r="BX78" s="39"/>
      <c r="BY78" s="39"/>
      <c r="BZ78" s="39"/>
    </row>
  </sheetData>
  <mergeCells count="102">
    <mergeCell ref="A4:BZ4"/>
    <mergeCell ref="BV1:BZ1"/>
    <mergeCell ref="BV3:BZ3"/>
    <mergeCell ref="BT2:BZ2"/>
    <mergeCell ref="BA7:BA8"/>
    <mergeCell ref="BD7:BD8"/>
    <mergeCell ref="BE7:BE8"/>
    <mergeCell ref="BF7:BF8"/>
    <mergeCell ref="BG7:BH7"/>
    <mergeCell ref="BI7:BI8"/>
    <mergeCell ref="AD7:AD8"/>
    <mergeCell ref="AK7:AL7"/>
    <mergeCell ref="AM7:AN7"/>
    <mergeCell ref="AT7:AT8"/>
    <mergeCell ref="AU7:AU8"/>
    <mergeCell ref="AV7:AV8"/>
    <mergeCell ref="BZ6:BZ8"/>
    <mergeCell ref="J7:J8"/>
    <mergeCell ref="K7:K8"/>
    <mergeCell ref="L7:L8"/>
    <mergeCell ref="M7:M8"/>
    <mergeCell ref="N7:N8"/>
    <mergeCell ref="S7:S8"/>
    <mergeCell ref="T7:T8"/>
    <mergeCell ref="U7:U8"/>
    <mergeCell ref="V7:V8"/>
    <mergeCell ref="BO6:BQ6"/>
    <mergeCell ref="BR6:BR8"/>
    <mergeCell ref="BS6:BS8"/>
    <mergeCell ref="AT6:AU6"/>
    <mergeCell ref="AV6:AW6"/>
    <mergeCell ref="AX6:AY6"/>
    <mergeCell ref="AZ6:BA6"/>
    <mergeCell ref="BB6:BB8"/>
    <mergeCell ref="BC6:BC8"/>
    <mergeCell ref="AW7:AW8"/>
    <mergeCell ref="AX7:AX8"/>
    <mergeCell ref="AY7:AY8"/>
    <mergeCell ref="AZ7:AZ8"/>
    <mergeCell ref="AK6:AN6"/>
    <mergeCell ref="AO6:AO8"/>
    <mergeCell ref="AP6:AP8"/>
    <mergeCell ref="AQ6:AQ8"/>
    <mergeCell ref="AR6:AR8"/>
    <mergeCell ref="BT6:BT8"/>
    <mergeCell ref="BU6:BV6"/>
    <mergeCell ref="BW6:BY6"/>
    <mergeCell ref="BO7:BO8"/>
    <mergeCell ref="BP7:BP8"/>
    <mergeCell ref="BQ7:BQ8"/>
    <mergeCell ref="BU7:BU8"/>
    <mergeCell ref="BD6:BE6"/>
    <mergeCell ref="BG6:BI6"/>
    <mergeCell ref="BJ6:BK6"/>
    <mergeCell ref="BL6:BL8"/>
    <mergeCell ref="BM6:BM8"/>
    <mergeCell ref="BN6:BN8"/>
    <mergeCell ref="BJ7:BJ8"/>
    <mergeCell ref="BK7:BK8"/>
    <mergeCell ref="BV7:BV8"/>
    <mergeCell ref="BW7:BW8"/>
    <mergeCell ref="BX7:BX8"/>
    <mergeCell ref="BY7:BY8"/>
    <mergeCell ref="T6:V6"/>
    <mergeCell ref="AG5:AO5"/>
    <mergeCell ref="AP5:AU5"/>
    <mergeCell ref="AV5:BE5"/>
    <mergeCell ref="AS6:AS8"/>
    <mergeCell ref="W6:W8"/>
    <mergeCell ref="X6:X8"/>
    <mergeCell ref="Y6:Y8"/>
    <mergeCell ref="AB6:AD6"/>
    <mergeCell ref="AG6:AI7"/>
    <mergeCell ref="AJ6:AJ8"/>
    <mergeCell ref="Z7:Z8"/>
    <mergeCell ref="AA7:AA8"/>
    <mergeCell ref="AB7:AB8"/>
    <mergeCell ref="AC7:AC8"/>
    <mergeCell ref="A5:A8"/>
    <mergeCell ref="B5:B8"/>
    <mergeCell ref="C5:C8"/>
    <mergeCell ref="D5:D8"/>
    <mergeCell ref="E5:E8"/>
    <mergeCell ref="F5:F8"/>
    <mergeCell ref="BF5:BM5"/>
    <mergeCell ref="BN5:BS5"/>
    <mergeCell ref="BT5:BZ5"/>
    <mergeCell ref="G5:I5"/>
    <mergeCell ref="J5:R5"/>
    <mergeCell ref="S5:Y5"/>
    <mergeCell ref="Z5:AD5"/>
    <mergeCell ref="AE5:AE8"/>
    <mergeCell ref="AF5:AF8"/>
    <mergeCell ref="G6:G8"/>
    <mergeCell ref="H6:H8"/>
    <mergeCell ref="I6:I8"/>
    <mergeCell ref="J6:K6"/>
    <mergeCell ref="L6:N6"/>
    <mergeCell ref="O6:O8"/>
    <mergeCell ref="P6:P8"/>
    <mergeCell ref="Q6:Q8"/>
    <mergeCell ref="R6:R8"/>
  </mergeCells>
  <dataValidations count="1">
    <dataValidation type="list" allowBlank="1" showInputMessage="1" showErrorMessage="1" sqref="F11:F78">
      <formula1>$J$1:$K$1</formula1>
    </dataValidation>
  </dataValidations>
  <pageMargins left="0.62992125984251968" right="0" top="0.15748031496062992" bottom="0.74803149606299213" header="0.31496062992125984" footer="0.31496062992125984"/>
  <pageSetup paperSize="9" scale="3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Е.В.</dc:creator>
  <cp:lastModifiedBy>Спиридонкина Н.Н.</cp:lastModifiedBy>
  <cp:lastPrinted>2026-09-23T12:45:12Z</cp:lastPrinted>
  <dcterms:created xsi:type="dcterms:W3CDTF">2026-09-17T07:42:17Z</dcterms:created>
  <dcterms:modified xsi:type="dcterms:W3CDTF">2026-09-23T12:45:21Z</dcterms:modified>
</cp:coreProperties>
</file>