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6" i="1" l="1"/>
  <c r="E105" i="1"/>
  <c r="E104" i="1"/>
  <c r="E103" i="1"/>
  <c r="N102" i="1"/>
  <c r="M102" i="1"/>
  <c r="L102" i="1"/>
  <c r="K102" i="1"/>
  <c r="F102" i="1"/>
  <c r="N101" i="1"/>
  <c r="M101" i="1"/>
  <c r="L101" i="1"/>
  <c r="K101" i="1"/>
  <c r="F101" i="1"/>
  <c r="N100" i="1"/>
  <c r="M100" i="1"/>
  <c r="L100" i="1"/>
  <c r="K100" i="1"/>
  <c r="F100" i="1"/>
  <c r="N99" i="1"/>
  <c r="M99" i="1"/>
  <c r="L99" i="1"/>
  <c r="K99" i="1"/>
  <c r="F99" i="1"/>
  <c r="N98" i="1"/>
  <c r="M98" i="1"/>
  <c r="L98" i="1"/>
  <c r="K98" i="1"/>
  <c r="F98" i="1"/>
  <c r="E98" i="1" s="1"/>
  <c r="E96" i="1"/>
  <c r="E95" i="1"/>
  <c r="E94" i="1"/>
  <c r="E93" i="1"/>
  <c r="N92" i="1"/>
  <c r="M92" i="1"/>
  <c r="L92" i="1"/>
  <c r="K92" i="1"/>
  <c r="F92" i="1"/>
  <c r="E91" i="1"/>
  <c r="F90" i="1"/>
  <c r="E90" i="1" s="1"/>
  <c r="E89" i="1"/>
  <c r="E88" i="1"/>
  <c r="N87" i="1"/>
  <c r="M87" i="1"/>
  <c r="L87" i="1"/>
  <c r="K87" i="1"/>
  <c r="E86" i="1"/>
  <c r="E85" i="1"/>
  <c r="E84" i="1"/>
  <c r="E83" i="1"/>
  <c r="N82" i="1"/>
  <c r="M82" i="1"/>
  <c r="L82" i="1"/>
  <c r="K82" i="1"/>
  <c r="F82" i="1"/>
  <c r="E82" i="1" s="1"/>
  <c r="E81" i="1"/>
  <c r="E80" i="1"/>
  <c r="E79" i="1"/>
  <c r="E78" i="1"/>
  <c r="N77" i="1"/>
  <c r="M77" i="1"/>
  <c r="L77" i="1"/>
  <c r="K77" i="1"/>
  <c r="F77" i="1"/>
  <c r="E76" i="1"/>
  <c r="E75" i="1"/>
  <c r="E74" i="1"/>
  <c r="E73" i="1"/>
  <c r="N72" i="1"/>
  <c r="M72" i="1"/>
  <c r="L72" i="1"/>
  <c r="K72" i="1"/>
  <c r="F72" i="1"/>
  <c r="E71" i="1"/>
  <c r="E70" i="1"/>
  <c r="E69" i="1"/>
  <c r="E68" i="1"/>
  <c r="N67" i="1"/>
  <c r="M67" i="1"/>
  <c r="L67" i="1"/>
  <c r="K67" i="1"/>
  <c r="F67" i="1"/>
  <c r="E66" i="1"/>
  <c r="F65" i="1"/>
  <c r="E65" i="1" s="1"/>
  <c r="E64" i="1"/>
  <c r="E63" i="1"/>
  <c r="N62" i="1"/>
  <c r="M62" i="1"/>
  <c r="L62" i="1"/>
  <c r="K62" i="1"/>
  <c r="F62" i="1"/>
  <c r="E61" i="1"/>
  <c r="E60" i="1"/>
  <c r="E59" i="1"/>
  <c r="E58" i="1"/>
  <c r="N57" i="1"/>
  <c r="M57" i="1"/>
  <c r="L57" i="1"/>
  <c r="K57" i="1"/>
  <c r="F57" i="1"/>
  <c r="E56" i="1"/>
  <c r="E55" i="1"/>
  <c r="E54" i="1"/>
  <c r="E53" i="1"/>
  <c r="N52" i="1"/>
  <c r="M52" i="1"/>
  <c r="L52" i="1"/>
  <c r="K52" i="1"/>
  <c r="F52" i="1"/>
  <c r="E51" i="1"/>
  <c r="F50" i="1"/>
  <c r="E50" i="1" s="1"/>
  <c r="E49" i="1"/>
  <c r="E48" i="1"/>
  <c r="N47" i="1"/>
  <c r="M47" i="1"/>
  <c r="L47" i="1"/>
  <c r="K47" i="1"/>
  <c r="E46" i="1"/>
  <c r="E45" i="1"/>
  <c r="E44" i="1"/>
  <c r="E43" i="1"/>
  <c r="N42" i="1"/>
  <c r="M42" i="1"/>
  <c r="L42" i="1"/>
  <c r="K42" i="1"/>
  <c r="F42" i="1"/>
  <c r="E41" i="1"/>
  <c r="F40" i="1"/>
  <c r="E40" i="1" s="1"/>
  <c r="E39" i="1"/>
  <c r="E38" i="1"/>
  <c r="N37" i="1"/>
  <c r="M37" i="1"/>
  <c r="L37" i="1"/>
  <c r="K37" i="1"/>
  <c r="F37" i="1"/>
  <c r="E36" i="1"/>
  <c r="N35" i="1"/>
  <c r="N10" i="1" s="1"/>
  <c r="M35" i="1"/>
  <c r="M32" i="1" s="1"/>
  <c r="L35" i="1"/>
  <c r="L10" i="1" s="1"/>
  <c r="K35" i="1"/>
  <c r="E34" i="1"/>
  <c r="E33" i="1"/>
  <c r="K32" i="1"/>
  <c r="E31" i="1"/>
  <c r="F30" i="1"/>
  <c r="E30" i="1" s="1"/>
  <c r="E29" i="1"/>
  <c r="E28" i="1"/>
  <c r="N27" i="1"/>
  <c r="M27" i="1"/>
  <c r="L27" i="1"/>
  <c r="K27" i="1"/>
  <c r="F27" i="1"/>
  <c r="E27" i="1" s="1"/>
  <c r="E26" i="1"/>
  <c r="F25" i="1"/>
  <c r="E25" i="1" s="1"/>
  <c r="E24" i="1"/>
  <c r="E23" i="1"/>
  <c r="N22" i="1"/>
  <c r="M22" i="1"/>
  <c r="L22" i="1"/>
  <c r="K22" i="1"/>
  <c r="F22" i="1"/>
  <c r="E21" i="1"/>
  <c r="F20" i="1"/>
  <c r="E20" i="1" s="1"/>
  <c r="E19" i="1"/>
  <c r="E18" i="1"/>
  <c r="N17" i="1"/>
  <c r="M17" i="1"/>
  <c r="L17" i="1"/>
  <c r="K17" i="1"/>
  <c r="J17" i="1"/>
  <c r="I17" i="1"/>
  <c r="H17" i="1"/>
  <c r="G17" i="1"/>
  <c r="E16" i="1"/>
  <c r="E15" i="1"/>
  <c r="E14" i="1"/>
  <c r="E13" i="1"/>
  <c r="N12" i="1"/>
  <c r="M12" i="1"/>
  <c r="L12" i="1"/>
  <c r="K12" i="1"/>
  <c r="J12" i="1"/>
  <c r="I12" i="1"/>
  <c r="H12" i="1"/>
  <c r="G12" i="1"/>
  <c r="F12" i="1"/>
  <c r="E12" i="1"/>
  <c r="N11" i="1"/>
  <c r="N111" i="1" s="1"/>
  <c r="M11" i="1"/>
  <c r="L11" i="1"/>
  <c r="L111" i="1" s="1"/>
  <c r="K11" i="1"/>
  <c r="E11" i="1" s="1"/>
  <c r="F11" i="1"/>
  <c r="F111" i="1" s="1"/>
  <c r="K10" i="1"/>
  <c r="K110" i="1" s="1"/>
  <c r="N9" i="1"/>
  <c r="N109" i="1" s="1"/>
  <c r="M9" i="1"/>
  <c r="L9" i="1"/>
  <c r="K9" i="1"/>
  <c r="F9" i="1"/>
  <c r="F109" i="1" s="1"/>
  <c r="N8" i="1"/>
  <c r="M8" i="1"/>
  <c r="L8" i="1"/>
  <c r="L108" i="1" s="1"/>
  <c r="K8" i="1"/>
  <c r="K108" i="1" s="1"/>
  <c r="F8" i="1"/>
  <c r="E102" i="1" l="1"/>
  <c r="F47" i="1"/>
  <c r="K97" i="1"/>
  <c r="M10" i="1"/>
  <c r="M110" i="1" s="1"/>
  <c r="F17" i="1"/>
  <c r="F97" i="1"/>
  <c r="L97" i="1"/>
  <c r="E100" i="1"/>
  <c r="N97" i="1"/>
  <c r="E62" i="1"/>
  <c r="E92" i="1"/>
  <c r="F108" i="1"/>
  <c r="E108" i="1" s="1"/>
  <c r="N108" i="1"/>
  <c r="M109" i="1"/>
  <c r="E22" i="1"/>
  <c r="N32" i="1"/>
  <c r="L110" i="1"/>
  <c r="E57" i="1"/>
  <c r="M97" i="1"/>
  <c r="K7" i="1"/>
  <c r="E9" i="1"/>
  <c r="L32" i="1"/>
  <c r="E37" i="1"/>
  <c r="E52" i="1"/>
  <c r="E67" i="1"/>
  <c r="F87" i="1"/>
  <c r="E87" i="1" s="1"/>
  <c r="E8" i="1"/>
  <c r="M7" i="1"/>
  <c r="L109" i="1"/>
  <c r="M111" i="1"/>
  <c r="F35" i="1"/>
  <c r="E35" i="1" s="1"/>
  <c r="E42" i="1"/>
  <c r="E72" i="1"/>
  <c r="E101" i="1"/>
  <c r="E17" i="1"/>
  <c r="E47" i="1"/>
  <c r="E77" i="1"/>
  <c r="E99" i="1"/>
  <c r="N7" i="1"/>
  <c r="N110" i="1"/>
  <c r="N107" i="1" s="1"/>
  <c r="L107" i="1"/>
  <c r="M108" i="1"/>
  <c r="K109" i="1"/>
  <c r="K111" i="1"/>
  <c r="L7" i="1"/>
  <c r="F10" i="1"/>
  <c r="F32" i="1"/>
  <c r="E32" i="1" s="1"/>
  <c r="E97" i="1" l="1"/>
  <c r="E111" i="1"/>
  <c r="K107" i="1"/>
  <c r="M107" i="1"/>
  <c r="E109" i="1"/>
  <c r="F7" i="1"/>
  <c r="F110" i="1"/>
  <c r="E10" i="1"/>
  <c r="E7" i="1" s="1"/>
  <c r="E110" i="1" l="1"/>
  <c r="E107" i="1" s="1"/>
  <c r="F107" i="1"/>
</calcChain>
</file>

<file path=xl/sharedStrings.xml><?xml version="1.0" encoding="utf-8"?>
<sst xmlns="http://schemas.openxmlformats.org/spreadsheetml/2006/main" count="203" uniqueCount="75">
  <si>
    <t xml:space="preserve">                             «9.  Перечень  мероприятий Подпрограммы V «Обеспечивающая подпрограмма»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</si>
  <si>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</si>
  <si>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</si>
  <si>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</si>
  <si>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</si>
  <si>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</si>
  <si>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</si>
  <si>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</si>
  <si>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</si>
  <si>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</si>
  <si>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</si>
  <si>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</si>
  <si>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</si>
  <si>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 xml:space="preserve">Основное мероприятие 01 Создание условий для реализации полномочий органов местного самоуправления  </t>
  </si>
  <si>
    <t>2026-2030 г.г.</t>
  </si>
  <si>
    <t>Итого:</t>
  </si>
  <si>
    <t>Финансовое управление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</si>
  <si>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</si>
  <si>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</si>
  <si>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</si>
  <si>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</si>
  <si>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</si>
  <si>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t xml:space="preserve">Мероприятие 01.01 Функционирование высшего должностного лица
</t>
  </si>
  <si>
    <t>Управление бухгалтерского учета и отчетности Администрации городского округа Жуковский</t>
  </si>
  <si>
    <t>1.2</t>
  </si>
  <si>
    <t>Мероприятие 01.02 Расходы на обеспечение деятельности Администрации</t>
  </si>
  <si>
    <t>1.3</t>
  </si>
  <si>
    <t>Мероприятие 01.05 Обеспечение деятельности финансового органа</t>
  </si>
  <si>
    <t>1.4</t>
  </si>
  <si>
    <t xml:space="preserve">Мероприятие 01.06.
Расходы на обеспечение деятельности (оказание услуг) муниципальных учреждений - централизованная бухгалтерия муниципального образования </t>
  </si>
  <si>
    <t>1.5</t>
  </si>
  <si>
    <t xml:space="preserve">Мероприятие 01.07 Расходы на обеспечение деятельности (оказание услуг) муниципальных учреждений - обеспечение деятельности органов местного самоуправления </t>
  </si>
  <si>
    <t xml:space="preserve">Муниципальное бюджетное  учреждение городского округа Жуковский "Городское хозяйство" </t>
  </si>
  <si>
    <t>1.5.1</t>
  </si>
  <si>
    <t xml:space="preserve">Расходы на обеспечение деятельности (оказание услуг) муниципальных учреждений - обеспечение деятельности органов местного самоуправления   </t>
  </si>
  <si>
    <t>МУ "Управление муниципальной статистики городского округа Жуковский"</t>
  </si>
  <si>
    <t>1.5.2</t>
  </si>
  <si>
    <t>Обеспечение выполнения муниципального задания Муниципальным бюджетным учреждением городского округа Жуковский "Городское хозяйство" в части обеспечения муниципальных учреждений сметной документацией на работы по капитальному ремонту и проведению строительного контроля</t>
  </si>
  <si>
    <t>1.5.3</t>
  </si>
  <si>
    <t>Обеспечение выполнения муниципального задания Муниципальным бюджетным учреждением городского округа Жуковский "Городское хозяйство" в части организации и осуществления транспортного обслуживания должностных лиц органов местного самоуправления</t>
  </si>
  <si>
    <t>1.6</t>
  </si>
  <si>
    <t>Мероприятие 01.08 Организация и осуществление мероприятий по мобилизационной подготовке</t>
  </si>
  <si>
    <t>Мобилизационный отдел Администрации городского округа Жуковский</t>
  </si>
  <si>
    <t>1.7</t>
  </si>
  <si>
    <t>Мероприятие 01.09 Взносы в уставной капитал муниципальных предприятий</t>
  </si>
  <si>
    <t>Управление жилищно-коммунального хозяйства Администрации городского округа Жуковский</t>
  </si>
  <si>
    <t>1.8</t>
  </si>
  <si>
    <t>Мероприятие 01.10 Взносы в общественные организации</t>
  </si>
  <si>
    <t>1.9</t>
  </si>
  <si>
    <t>Мероприятие 01.13.
Осуществление мер по противодействию коррупции в границах муниципального образования</t>
  </si>
  <si>
    <t>Отдел безопасности, Управления безопасности, предупреждения и ликвидации чрезвычайных ситуаций, решения задач гражданской обороны</t>
  </si>
  <si>
    <t>1.10</t>
  </si>
  <si>
    <t>Мероприятие 01.14.
Принятие устава муниципального образования и внесение в него изменений и дополнений, издание муниципальных правовых актов</t>
  </si>
  <si>
    <t>1.11</t>
  </si>
  <si>
    <t>Мероприятие 01.15 Организация сбора статистических показателей</t>
  </si>
  <si>
    <t>1.12</t>
  </si>
  <si>
    <t>Мероприятие 01.16.
Обеспечение деятельности муниципальных центров управления регионом</t>
  </si>
  <si>
    <t>МЦУР</t>
  </si>
  <si>
    <t>1.13</t>
  </si>
  <si>
    <t>Мероприятие 01.17.
Обеспечение деятельности муниципальных казенных учреждений в сфере закупок товаров, работ, услуг</t>
  </si>
  <si>
    <t>МОЗГЖ</t>
  </si>
  <si>
    <t>1.14</t>
  </si>
  <si>
    <t xml:space="preserve">Мероприятие 01.20
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
</t>
  </si>
  <si>
    <t>Отдел информационных ресурсов Административного управления</t>
  </si>
  <si>
    <t>2</t>
  </si>
  <si>
    <t>Основное мероприятие 03.
Мероприятия, реализуемые в целях создания условий для реализации полномочий органов местного самоуправления</t>
  </si>
  <si>
    <t>Отдел муниципальной службы и кадров Администрации городского округа  Жуковский</t>
  </si>
  <si>
    <t>2.1</t>
  </si>
  <si>
    <t>Мероприятие 03.02.
Организация работы по повышению квалификации муниципальных служащих и работников муниципальных учреждений, в т.ч. участие в краткосрочных семинарах</t>
  </si>
  <si>
    <t>Итого по подпрограмме</t>
  </si>
  <si>
    <t>&gt;&gt;.</t>
  </si>
  <si>
    <t>_____________________</t>
  </si>
  <si>
    <t>___________________________</t>
  </si>
  <si>
    <t xml:space="preserve">  </t>
  </si>
  <si>
    <t xml:space="preserve">Приложение  2  к постановлению
Администрации городского округа Жуковский
от 05.08.2026 №969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</si>
</sst>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0" xfId="0" applyFont="1"/>
    <xf numFmtId="0" fontId="10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7"/>
  <sheetViews>
    <sheetView tabSelected="1" workbookViewId="0">
      <selection activeCell="F5" sqref="F5:J5"/>
    </sheetView>
  </sheetViews>
  <sheetFormatPr defaultRowHeight="15" x14ac:dyDescent="0.25"/>
  <cols>
    <col min="1" max="1" width="8.42578125" style="58" customWidth="1"/>
    <col min="2" max="2" width="31.85546875" style="59" customWidth="1"/>
    <col min="3" max="3" width="15.28515625" style="59" customWidth="1"/>
    <col min="4" max="4" width="19.28515625" style="59" customWidth="1"/>
    <col min="5" max="5" width="18.85546875" style="59" customWidth="1"/>
    <col min="6" max="6" width="39.5703125" style="60" customWidth="1"/>
    <col min="7" max="7" width="14.42578125" style="59" hidden="1" customWidth="1"/>
    <col min="8" max="8" width="0" style="59" hidden="1" customWidth="1"/>
    <col min="9" max="9" width="10.42578125" style="59" hidden="1" customWidth="1"/>
    <col min="10" max="10" width="10.28515625" style="59" hidden="1" customWidth="1"/>
    <col min="11" max="11" width="18.7109375" style="59" customWidth="1"/>
    <col min="12" max="12" width="19.85546875" style="59" customWidth="1"/>
    <col min="13" max="14" width="15.7109375" style="59" bestFit="1" customWidth="1"/>
    <col min="15" max="15" width="29" style="59" customWidth="1"/>
    <col min="16" max="16" width="9.140625" hidden="1" customWidth="1"/>
  </cols>
  <sheetData>
    <row r="1" spans="1:16" ht="84" customHeight="1" x14ac:dyDescent="0.25">
      <c r="A1" s="1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4" t="s">
        <v>74</v>
      </c>
      <c r="O1" s="5"/>
      <c r="P1" s="5"/>
    </row>
    <row r="2" spans="1:16" ht="20.25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</row>
    <row r="3" spans="1:16" ht="15.7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</row>
    <row r="4" spans="1:16" ht="15.7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1"/>
      <c r="H4" s="11"/>
      <c r="I4" s="11"/>
      <c r="J4" s="11"/>
      <c r="K4" s="11"/>
      <c r="L4" s="11"/>
      <c r="M4" s="11"/>
      <c r="N4" s="11"/>
      <c r="O4" s="10" t="s">
        <v>7</v>
      </c>
    </row>
    <row r="5" spans="1:16" ht="30.75" customHeight="1" x14ac:dyDescent="0.25">
      <c r="A5" s="10"/>
      <c r="B5" s="11"/>
      <c r="C5" s="11"/>
      <c r="D5" s="11"/>
      <c r="E5" s="11"/>
      <c r="F5" s="10" t="s">
        <v>8</v>
      </c>
      <c r="G5" s="12"/>
      <c r="H5" s="12"/>
      <c r="I5" s="12"/>
      <c r="J5" s="12"/>
      <c r="K5" s="13" t="s">
        <v>9</v>
      </c>
      <c r="L5" s="13" t="s">
        <v>10</v>
      </c>
      <c r="M5" s="13" t="s">
        <v>11</v>
      </c>
      <c r="N5" s="13" t="s">
        <v>12</v>
      </c>
      <c r="O5" s="11"/>
    </row>
    <row r="6" spans="1:16" ht="15.75" x14ac:dyDescent="0.25">
      <c r="A6" s="14">
        <v>1</v>
      </c>
      <c r="B6" s="13">
        <v>2</v>
      </c>
      <c r="C6" s="13">
        <v>3</v>
      </c>
      <c r="D6" s="13">
        <v>4</v>
      </c>
      <c r="E6" s="13">
        <v>5</v>
      </c>
      <c r="F6" s="15">
        <v>6</v>
      </c>
      <c r="G6" s="16"/>
      <c r="H6" s="16"/>
      <c r="I6" s="16"/>
      <c r="J6" s="16"/>
      <c r="K6" s="13">
        <v>7</v>
      </c>
      <c r="L6" s="13">
        <v>8</v>
      </c>
      <c r="M6" s="13">
        <v>9</v>
      </c>
      <c r="N6" s="13">
        <v>10</v>
      </c>
      <c r="O6" s="13">
        <v>11</v>
      </c>
    </row>
    <row r="7" spans="1:16" ht="15.75" x14ac:dyDescent="0.25">
      <c r="A7" s="17">
        <v>1</v>
      </c>
      <c r="B7" s="18" t="s">
        <v>13</v>
      </c>
      <c r="C7" s="10" t="s">
        <v>14</v>
      </c>
      <c r="D7" s="19" t="s">
        <v>15</v>
      </c>
      <c r="E7" s="20">
        <f>SUM(E8:E11)</f>
        <v>2828005.7285699998</v>
      </c>
      <c r="F7" s="21">
        <f>SUM(F8:J11)</f>
        <v>639697.90109000006</v>
      </c>
      <c r="G7" s="22"/>
      <c r="H7" s="22"/>
      <c r="I7" s="22"/>
      <c r="J7" s="22"/>
      <c r="K7" s="20">
        <f t="shared" ref="K7:N7" si="0">SUM(K8:K11)</f>
        <v>547050.11190999998</v>
      </c>
      <c r="L7" s="20">
        <f t="shared" si="0"/>
        <v>547085.90518999996</v>
      </c>
      <c r="M7" s="20">
        <f t="shared" si="0"/>
        <v>547085.90518999996</v>
      </c>
      <c r="N7" s="20">
        <f t="shared" si="0"/>
        <v>547085.90518999996</v>
      </c>
      <c r="O7" s="23" t="s">
        <v>16</v>
      </c>
    </row>
    <row r="8" spans="1:16" ht="49.5" customHeight="1" x14ac:dyDescent="0.25">
      <c r="A8" s="24"/>
      <c r="B8" s="25"/>
      <c r="C8" s="24"/>
      <c r="D8" s="19" t="s">
        <v>17</v>
      </c>
      <c r="E8" s="20">
        <f>SUM(F8:N8)</f>
        <v>0</v>
      </c>
      <c r="F8" s="21">
        <f>F13+F18+F23+F28+F33+F53+F58+F63+F68+F73+F78+F83+F93</f>
        <v>0</v>
      </c>
      <c r="G8" s="22"/>
      <c r="H8" s="22"/>
      <c r="I8" s="22"/>
      <c r="J8" s="22"/>
      <c r="K8" s="20">
        <f t="shared" ref="K8:N11" si="1">K13+K18+K23+K28+K33+K53+K58+K63+K68+K73+K78+K83+K93</f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  <c r="O8" s="23"/>
    </row>
    <row r="9" spans="1:16" ht="47.25" x14ac:dyDescent="0.25">
      <c r="A9" s="24"/>
      <c r="B9" s="25"/>
      <c r="C9" s="24"/>
      <c r="D9" s="19" t="s">
        <v>18</v>
      </c>
      <c r="E9" s="20">
        <f>SUM(F9:N9)</f>
        <v>0</v>
      </c>
      <c r="F9" s="21">
        <f>F14+F19+F24+F29+F34+F54+F59+F64+F69+F74+F79+F84+F94</f>
        <v>0</v>
      </c>
      <c r="G9" s="22"/>
      <c r="H9" s="22"/>
      <c r="I9" s="22"/>
      <c r="J9" s="22"/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3"/>
    </row>
    <row r="10" spans="1:16" ht="51.75" customHeight="1" x14ac:dyDescent="0.25">
      <c r="A10" s="24"/>
      <c r="B10" s="25"/>
      <c r="C10" s="24"/>
      <c r="D10" s="19" t="s">
        <v>19</v>
      </c>
      <c r="E10" s="20">
        <f>SUM(F10:N10)</f>
        <v>2828005.7285699998</v>
      </c>
      <c r="F10" s="21">
        <f>F15+F20+F25+F30+F35+F55+F60+F65+F70+F75+F80+F85+F95+F90</f>
        <v>639697.90109000006</v>
      </c>
      <c r="G10" s="22"/>
      <c r="H10" s="22"/>
      <c r="I10" s="22"/>
      <c r="J10" s="22"/>
      <c r="K10" s="20">
        <f>K15+K20+K25+K30+K35+K55+K60+K65+K70+K75+K80+K85+K95+K90</f>
        <v>547050.11190999998</v>
      </c>
      <c r="L10" s="20">
        <f t="shared" ref="L10:N10" si="2">L15+L20+L25+L30+L35+L55+L60+L65+L70+L75+L80+L85+L95+L90</f>
        <v>547085.90518999996</v>
      </c>
      <c r="M10" s="20">
        <f t="shared" si="2"/>
        <v>547085.90518999996</v>
      </c>
      <c r="N10" s="20">
        <f t="shared" si="2"/>
        <v>547085.90518999996</v>
      </c>
      <c r="O10" s="23"/>
    </row>
    <row r="11" spans="1:16" ht="36.75" customHeight="1" x14ac:dyDescent="0.25">
      <c r="A11" s="24"/>
      <c r="B11" s="25"/>
      <c r="C11" s="24"/>
      <c r="D11" s="19" t="s">
        <v>20</v>
      </c>
      <c r="E11" s="20">
        <f>SUM(F11:N11)</f>
        <v>0</v>
      </c>
      <c r="F11" s="21">
        <f>F16+F21+F26+F31+F36+F56+F61+F66+F71+F76+F81+F86+F96</f>
        <v>0</v>
      </c>
      <c r="G11" s="22"/>
      <c r="H11" s="22"/>
      <c r="I11" s="22"/>
      <c r="J11" s="22"/>
      <c r="K11" s="20">
        <f t="shared" si="1"/>
        <v>0</v>
      </c>
      <c r="L11" s="20">
        <f t="shared" si="1"/>
        <v>0</v>
      </c>
      <c r="M11" s="20">
        <f t="shared" si="1"/>
        <v>0</v>
      </c>
      <c r="N11" s="20">
        <f t="shared" si="1"/>
        <v>0</v>
      </c>
      <c r="O11" s="23"/>
    </row>
    <row r="12" spans="1:16" ht="15.75" x14ac:dyDescent="0.25">
      <c r="A12" s="17" t="s">
        <v>21</v>
      </c>
      <c r="B12" s="10" t="s">
        <v>22</v>
      </c>
      <c r="C12" s="10" t="s">
        <v>14</v>
      </c>
      <c r="D12" s="19" t="s">
        <v>15</v>
      </c>
      <c r="E12" s="20">
        <f>SUM(E13:E16)</f>
        <v>40761.106769999999</v>
      </c>
      <c r="F12" s="21">
        <f t="shared" ref="F12:J12" si="3">SUM(F13:F16)</f>
        <v>8217.2711299999992</v>
      </c>
      <c r="G12" s="22">
        <f t="shared" si="3"/>
        <v>0</v>
      </c>
      <c r="H12" s="22">
        <f t="shared" si="3"/>
        <v>0</v>
      </c>
      <c r="I12" s="22">
        <f t="shared" si="3"/>
        <v>0</v>
      </c>
      <c r="J12" s="22">
        <f t="shared" si="3"/>
        <v>0</v>
      </c>
      <c r="K12" s="20">
        <f>SUM(K13:K16)</f>
        <v>8135.9589100000003</v>
      </c>
      <c r="L12" s="20">
        <f t="shared" ref="L12:N12" si="4">SUM(L13:L16)</f>
        <v>8135.9589100000003</v>
      </c>
      <c r="M12" s="20">
        <f t="shared" si="4"/>
        <v>8135.9589100000003</v>
      </c>
      <c r="N12" s="20">
        <f t="shared" si="4"/>
        <v>8135.9589100000003</v>
      </c>
      <c r="O12" s="26" t="s">
        <v>23</v>
      </c>
    </row>
    <row r="13" spans="1:16" ht="50.25" customHeight="1" x14ac:dyDescent="0.25">
      <c r="A13" s="27"/>
      <c r="B13" s="12"/>
      <c r="C13" s="24"/>
      <c r="D13" s="19" t="s">
        <v>17</v>
      </c>
      <c r="E13" s="20">
        <f>SUM(F13:N13)</f>
        <v>0</v>
      </c>
      <c r="F13" s="21">
        <v>0</v>
      </c>
      <c r="G13" s="22"/>
      <c r="H13" s="22"/>
      <c r="I13" s="22"/>
      <c r="J13" s="22"/>
      <c r="K13" s="20">
        <v>0</v>
      </c>
      <c r="L13" s="20">
        <v>0</v>
      </c>
      <c r="M13" s="20">
        <v>0</v>
      </c>
      <c r="N13" s="20">
        <v>0</v>
      </c>
      <c r="O13" s="26"/>
    </row>
    <row r="14" spans="1:16" ht="47.25" x14ac:dyDescent="0.25">
      <c r="A14" s="27"/>
      <c r="B14" s="12"/>
      <c r="C14" s="24"/>
      <c r="D14" s="19" t="s">
        <v>18</v>
      </c>
      <c r="E14" s="20">
        <f>SUM(F14:N14)</f>
        <v>0</v>
      </c>
      <c r="F14" s="21">
        <v>0</v>
      </c>
      <c r="G14" s="22"/>
      <c r="H14" s="22"/>
      <c r="I14" s="22"/>
      <c r="J14" s="22"/>
      <c r="K14" s="20">
        <v>0</v>
      </c>
      <c r="L14" s="20">
        <v>0</v>
      </c>
      <c r="M14" s="20">
        <v>0</v>
      </c>
      <c r="N14" s="20">
        <v>0</v>
      </c>
      <c r="O14" s="26"/>
    </row>
    <row r="15" spans="1:16" ht="46.5" customHeight="1" x14ac:dyDescent="0.25">
      <c r="A15" s="27"/>
      <c r="B15" s="12"/>
      <c r="C15" s="24"/>
      <c r="D15" s="19" t="s">
        <v>19</v>
      </c>
      <c r="E15" s="20">
        <f>SUM(F15:N15)</f>
        <v>40761.106769999999</v>
      </c>
      <c r="F15" s="28">
        <v>8217.2711299999992</v>
      </c>
      <c r="G15" s="29"/>
      <c r="H15" s="29"/>
      <c r="I15" s="29"/>
      <c r="J15" s="29"/>
      <c r="K15" s="30">
        <v>8135.9589100000003</v>
      </c>
      <c r="L15" s="30">
        <v>8135.9589100000003</v>
      </c>
      <c r="M15" s="30">
        <v>8135.9589100000003</v>
      </c>
      <c r="N15" s="30">
        <v>8135.9589100000003</v>
      </c>
      <c r="O15" s="26"/>
    </row>
    <row r="16" spans="1:16" ht="31.5" x14ac:dyDescent="0.25">
      <c r="A16" s="27"/>
      <c r="B16" s="12"/>
      <c r="C16" s="24"/>
      <c r="D16" s="19" t="s">
        <v>20</v>
      </c>
      <c r="E16" s="20">
        <f>SUM(F16:N16)</f>
        <v>0</v>
      </c>
      <c r="F16" s="21">
        <v>0</v>
      </c>
      <c r="G16" s="22"/>
      <c r="H16" s="22"/>
      <c r="I16" s="22"/>
      <c r="J16" s="22"/>
      <c r="K16" s="20">
        <v>0</v>
      </c>
      <c r="L16" s="30">
        <v>0</v>
      </c>
      <c r="M16" s="30">
        <v>0</v>
      </c>
      <c r="N16" s="30">
        <v>0</v>
      </c>
      <c r="O16" s="26"/>
    </row>
    <row r="17" spans="1:15" ht="18.75" customHeight="1" x14ac:dyDescent="0.25">
      <c r="A17" s="31" t="s">
        <v>24</v>
      </c>
      <c r="B17" s="10" t="s">
        <v>25</v>
      </c>
      <c r="C17" s="10" t="s">
        <v>14</v>
      </c>
      <c r="D17" s="19" t="s">
        <v>15</v>
      </c>
      <c r="E17" s="20">
        <f>SUM(E18:E21)</f>
        <v>1432183.0137700001</v>
      </c>
      <c r="F17" s="21">
        <f t="shared" ref="F17:J17" si="5">SUM(F18:F21)</f>
        <v>326212.08317</v>
      </c>
      <c r="G17" s="22">
        <f t="shared" si="5"/>
        <v>0</v>
      </c>
      <c r="H17" s="22">
        <f t="shared" si="5"/>
        <v>0</v>
      </c>
      <c r="I17" s="22">
        <f t="shared" si="5"/>
        <v>0</v>
      </c>
      <c r="J17" s="22">
        <f t="shared" si="5"/>
        <v>0</v>
      </c>
      <c r="K17" s="20">
        <f>K18+K19+K20+K21</f>
        <v>276492.73265000002</v>
      </c>
      <c r="L17" s="30">
        <f>SUM(L18:L21)</f>
        <v>276492.73265000002</v>
      </c>
      <c r="M17" s="30">
        <f>SUM(M18:M21)</f>
        <v>276492.73265000002</v>
      </c>
      <c r="N17" s="30">
        <f>SUM(N18:N21)</f>
        <v>276492.73265000002</v>
      </c>
      <c r="O17" s="26" t="s">
        <v>23</v>
      </c>
    </row>
    <row r="18" spans="1:15" ht="30.75" customHeight="1" x14ac:dyDescent="0.25">
      <c r="A18" s="32"/>
      <c r="B18" s="12"/>
      <c r="C18" s="24"/>
      <c r="D18" s="19" t="s">
        <v>17</v>
      </c>
      <c r="E18" s="20">
        <f t="shared" ref="E18:E81" si="6">SUM(F18:N18)</f>
        <v>0</v>
      </c>
      <c r="F18" s="21">
        <v>0</v>
      </c>
      <c r="G18" s="22"/>
      <c r="H18" s="22"/>
      <c r="I18" s="22"/>
      <c r="J18" s="22"/>
      <c r="K18" s="30">
        <v>0</v>
      </c>
      <c r="L18" s="30">
        <v>0</v>
      </c>
      <c r="M18" s="30">
        <v>0</v>
      </c>
      <c r="N18" s="30">
        <v>0</v>
      </c>
      <c r="O18" s="26"/>
    </row>
    <row r="19" spans="1:15" ht="46.5" customHeight="1" x14ac:dyDescent="0.25">
      <c r="A19" s="32"/>
      <c r="B19" s="12"/>
      <c r="C19" s="24"/>
      <c r="D19" s="19" t="s">
        <v>18</v>
      </c>
      <c r="E19" s="20">
        <f t="shared" si="6"/>
        <v>0</v>
      </c>
      <c r="F19" s="21">
        <v>0</v>
      </c>
      <c r="G19" s="22"/>
      <c r="H19" s="22"/>
      <c r="I19" s="22"/>
      <c r="J19" s="22"/>
      <c r="K19" s="20">
        <v>0</v>
      </c>
      <c r="L19" s="30">
        <v>0</v>
      </c>
      <c r="M19" s="30">
        <v>0</v>
      </c>
      <c r="N19" s="30">
        <v>0</v>
      </c>
      <c r="O19" s="26"/>
    </row>
    <row r="20" spans="1:15" ht="62.25" customHeight="1" x14ac:dyDescent="0.25">
      <c r="A20" s="32"/>
      <c r="B20" s="12"/>
      <c r="C20" s="24"/>
      <c r="D20" s="19" t="s">
        <v>19</v>
      </c>
      <c r="E20" s="20">
        <f t="shared" si="6"/>
        <v>1432183.0137700001</v>
      </c>
      <c r="F20" s="28">
        <f>278492.28332-250+51198.68663-3228.88678</f>
        <v>326212.08317</v>
      </c>
      <c r="G20" s="29"/>
      <c r="H20" s="29"/>
      <c r="I20" s="29"/>
      <c r="J20" s="29"/>
      <c r="K20" s="30">
        <v>276492.73265000002</v>
      </c>
      <c r="L20" s="30">
        <v>276492.73265000002</v>
      </c>
      <c r="M20" s="30">
        <v>276492.73265000002</v>
      </c>
      <c r="N20" s="30">
        <v>276492.73265000002</v>
      </c>
      <c r="O20" s="26"/>
    </row>
    <row r="21" spans="1:15" ht="30.75" customHeight="1" x14ac:dyDescent="0.25">
      <c r="A21" s="32"/>
      <c r="B21" s="12"/>
      <c r="C21" s="24"/>
      <c r="D21" s="19" t="s">
        <v>20</v>
      </c>
      <c r="E21" s="20">
        <f t="shared" si="6"/>
        <v>0</v>
      </c>
      <c r="F21" s="21">
        <v>0</v>
      </c>
      <c r="G21" s="22"/>
      <c r="H21" s="22"/>
      <c r="I21" s="22"/>
      <c r="J21" s="22"/>
      <c r="K21" s="20">
        <v>0</v>
      </c>
      <c r="L21" s="30">
        <v>0</v>
      </c>
      <c r="M21" s="30">
        <v>0</v>
      </c>
      <c r="N21" s="30">
        <v>0</v>
      </c>
      <c r="O21" s="26"/>
    </row>
    <row r="22" spans="1:15" ht="15.75" customHeight="1" x14ac:dyDescent="0.25">
      <c r="A22" s="17" t="s">
        <v>26</v>
      </c>
      <c r="B22" s="10" t="s">
        <v>27</v>
      </c>
      <c r="C22" s="10" t="s">
        <v>14</v>
      </c>
      <c r="D22" s="19" t="s">
        <v>15</v>
      </c>
      <c r="E22" s="20">
        <f t="shared" si="6"/>
        <v>151884.78684999997</v>
      </c>
      <c r="F22" s="21">
        <f>SUM(F23:J26)</f>
        <v>35871.561529999999</v>
      </c>
      <c r="G22" s="22"/>
      <c r="H22" s="22"/>
      <c r="I22" s="22"/>
      <c r="J22" s="22"/>
      <c r="K22" s="20">
        <f>SUM(K23:K26)</f>
        <v>29003.306329999999</v>
      </c>
      <c r="L22" s="30">
        <f t="shared" ref="L22:N22" si="7">SUM(L23:L26)</f>
        <v>29003.306329999999</v>
      </c>
      <c r="M22" s="30">
        <f t="shared" si="7"/>
        <v>29003.306329999999</v>
      </c>
      <c r="N22" s="30">
        <f t="shared" si="7"/>
        <v>29003.306329999999</v>
      </c>
      <c r="O22" s="26" t="s">
        <v>16</v>
      </c>
    </row>
    <row r="23" spans="1:15" ht="63" x14ac:dyDescent="0.25">
      <c r="A23" s="27"/>
      <c r="B23" s="12"/>
      <c r="C23" s="24"/>
      <c r="D23" s="19" t="s">
        <v>17</v>
      </c>
      <c r="E23" s="20">
        <f t="shared" si="6"/>
        <v>0</v>
      </c>
      <c r="F23" s="21">
        <v>0</v>
      </c>
      <c r="G23" s="22"/>
      <c r="H23" s="22"/>
      <c r="I23" s="22"/>
      <c r="J23" s="22"/>
      <c r="K23" s="20">
        <v>0</v>
      </c>
      <c r="L23" s="30">
        <v>0</v>
      </c>
      <c r="M23" s="30">
        <v>0</v>
      </c>
      <c r="N23" s="30">
        <v>0</v>
      </c>
      <c r="O23" s="26"/>
    </row>
    <row r="24" spans="1:15" ht="47.25" x14ac:dyDescent="0.25">
      <c r="A24" s="27"/>
      <c r="B24" s="12"/>
      <c r="C24" s="24"/>
      <c r="D24" s="19" t="s">
        <v>18</v>
      </c>
      <c r="E24" s="20">
        <f t="shared" si="6"/>
        <v>0</v>
      </c>
      <c r="F24" s="21">
        <v>0</v>
      </c>
      <c r="G24" s="22"/>
      <c r="H24" s="22"/>
      <c r="I24" s="22"/>
      <c r="J24" s="22"/>
      <c r="K24" s="20">
        <v>0</v>
      </c>
      <c r="L24" s="30">
        <v>0</v>
      </c>
      <c r="M24" s="30">
        <v>0</v>
      </c>
      <c r="N24" s="30">
        <v>0</v>
      </c>
      <c r="O24" s="26"/>
    </row>
    <row r="25" spans="1:15" ht="63" x14ac:dyDescent="0.25">
      <c r="A25" s="27"/>
      <c r="B25" s="12"/>
      <c r="C25" s="24"/>
      <c r="D25" s="19" t="s">
        <v>19</v>
      </c>
      <c r="E25" s="20">
        <f t="shared" si="6"/>
        <v>151884.78684999997</v>
      </c>
      <c r="F25" s="28">
        <f>29316.66498+10607.82689-4052.93034</f>
        <v>35871.561529999999</v>
      </c>
      <c r="G25" s="29"/>
      <c r="H25" s="29"/>
      <c r="I25" s="29"/>
      <c r="J25" s="29"/>
      <c r="K25" s="30">
        <v>29003.306329999999</v>
      </c>
      <c r="L25" s="30">
        <v>29003.306329999999</v>
      </c>
      <c r="M25" s="30">
        <v>29003.306329999999</v>
      </c>
      <c r="N25" s="30">
        <v>29003.306329999999</v>
      </c>
      <c r="O25" s="26"/>
    </row>
    <row r="26" spans="1:15" ht="31.5" x14ac:dyDescent="0.25">
      <c r="A26" s="27"/>
      <c r="B26" s="12"/>
      <c r="C26" s="24"/>
      <c r="D26" s="19" t="s">
        <v>20</v>
      </c>
      <c r="E26" s="20">
        <f t="shared" si="6"/>
        <v>0</v>
      </c>
      <c r="F26" s="21">
        <v>0</v>
      </c>
      <c r="G26" s="22"/>
      <c r="H26" s="22"/>
      <c r="I26" s="22"/>
      <c r="J26" s="22"/>
      <c r="K26" s="20">
        <v>0</v>
      </c>
      <c r="L26" s="30">
        <v>0</v>
      </c>
      <c r="M26" s="30">
        <v>0</v>
      </c>
      <c r="N26" s="30">
        <v>0</v>
      </c>
      <c r="O26" s="26"/>
    </row>
    <row r="27" spans="1:15" ht="15.75" customHeight="1" x14ac:dyDescent="0.25">
      <c r="A27" s="17" t="s">
        <v>28</v>
      </c>
      <c r="B27" s="10" t="s">
        <v>29</v>
      </c>
      <c r="C27" s="10" t="s">
        <v>14</v>
      </c>
      <c r="D27" s="19" t="s">
        <v>15</v>
      </c>
      <c r="E27" s="20">
        <f t="shared" si="6"/>
        <v>428916.94523000001</v>
      </c>
      <c r="F27" s="21">
        <f>SUM(F28:J31)</f>
        <v>85548.851750000002</v>
      </c>
      <c r="G27" s="22"/>
      <c r="H27" s="22"/>
      <c r="I27" s="22"/>
      <c r="J27" s="22"/>
      <c r="K27" s="20">
        <f>SUM(K28:K31)</f>
        <v>85842.023369999995</v>
      </c>
      <c r="L27" s="30">
        <f t="shared" ref="L27:N27" si="8">SUM(L28:L31)</f>
        <v>85842.023369999995</v>
      </c>
      <c r="M27" s="30">
        <f t="shared" si="8"/>
        <v>85842.023369999995</v>
      </c>
      <c r="N27" s="30">
        <f t="shared" si="8"/>
        <v>85842.023369999995</v>
      </c>
      <c r="O27" s="26" t="s">
        <v>23</v>
      </c>
    </row>
    <row r="28" spans="1:15" ht="63" x14ac:dyDescent="0.25">
      <c r="A28" s="27"/>
      <c r="B28" s="12"/>
      <c r="C28" s="24"/>
      <c r="D28" s="19" t="s">
        <v>17</v>
      </c>
      <c r="E28" s="20">
        <f t="shared" si="6"/>
        <v>0</v>
      </c>
      <c r="F28" s="21">
        <v>0</v>
      </c>
      <c r="G28" s="22"/>
      <c r="H28" s="22"/>
      <c r="I28" s="22"/>
      <c r="J28" s="22"/>
      <c r="K28" s="20">
        <v>0</v>
      </c>
      <c r="L28" s="30">
        <v>0</v>
      </c>
      <c r="M28" s="30">
        <v>0</v>
      </c>
      <c r="N28" s="30">
        <v>0</v>
      </c>
      <c r="O28" s="26"/>
    </row>
    <row r="29" spans="1:15" ht="47.25" x14ac:dyDescent="0.25">
      <c r="A29" s="27"/>
      <c r="B29" s="12"/>
      <c r="C29" s="24"/>
      <c r="D29" s="19" t="s">
        <v>18</v>
      </c>
      <c r="E29" s="20">
        <f t="shared" si="6"/>
        <v>0</v>
      </c>
      <c r="F29" s="21">
        <v>0</v>
      </c>
      <c r="G29" s="22"/>
      <c r="H29" s="22"/>
      <c r="I29" s="22"/>
      <c r="J29" s="22"/>
      <c r="K29" s="20">
        <v>0</v>
      </c>
      <c r="L29" s="30">
        <v>0</v>
      </c>
      <c r="M29" s="30">
        <v>0</v>
      </c>
      <c r="N29" s="30">
        <v>0</v>
      </c>
      <c r="O29" s="26"/>
    </row>
    <row r="30" spans="1:15" ht="63" x14ac:dyDescent="0.25">
      <c r="A30" s="27"/>
      <c r="B30" s="12"/>
      <c r="C30" s="24"/>
      <c r="D30" s="19" t="s">
        <v>19</v>
      </c>
      <c r="E30" s="20">
        <f t="shared" si="6"/>
        <v>428916.94523000001</v>
      </c>
      <c r="F30" s="28">
        <f>85943.01987-394.16812</f>
        <v>85548.851750000002</v>
      </c>
      <c r="G30" s="29"/>
      <c r="H30" s="29"/>
      <c r="I30" s="29"/>
      <c r="J30" s="29"/>
      <c r="K30" s="20">
        <v>85842.023369999995</v>
      </c>
      <c r="L30" s="20">
        <v>85842.023369999995</v>
      </c>
      <c r="M30" s="20">
        <v>85842.023369999995</v>
      </c>
      <c r="N30" s="20">
        <v>85842.023369999995</v>
      </c>
      <c r="O30" s="26"/>
    </row>
    <row r="31" spans="1:15" ht="31.5" x14ac:dyDescent="0.25">
      <c r="A31" s="27"/>
      <c r="B31" s="12"/>
      <c r="C31" s="24"/>
      <c r="D31" s="19" t="s">
        <v>20</v>
      </c>
      <c r="E31" s="20">
        <f t="shared" si="6"/>
        <v>0</v>
      </c>
      <c r="F31" s="21">
        <v>0</v>
      </c>
      <c r="G31" s="22"/>
      <c r="H31" s="22"/>
      <c r="I31" s="22"/>
      <c r="J31" s="22"/>
      <c r="K31" s="20">
        <v>0</v>
      </c>
      <c r="L31" s="30">
        <v>0</v>
      </c>
      <c r="M31" s="30">
        <v>0</v>
      </c>
      <c r="N31" s="30">
        <v>0</v>
      </c>
      <c r="O31" s="26"/>
    </row>
    <row r="32" spans="1:15" ht="15.75" customHeight="1" x14ac:dyDescent="0.25">
      <c r="A32" s="17" t="s">
        <v>30</v>
      </c>
      <c r="B32" s="10" t="s">
        <v>31</v>
      </c>
      <c r="C32" s="10" t="s">
        <v>14</v>
      </c>
      <c r="D32" s="19" t="s">
        <v>15</v>
      </c>
      <c r="E32" s="20">
        <f t="shared" si="6"/>
        <v>426404.26634999999</v>
      </c>
      <c r="F32" s="21">
        <f>SUM(F33:J36)</f>
        <v>90824.422430000006</v>
      </c>
      <c r="G32" s="22"/>
      <c r="H32" s="22"/>
      <c r="I32" s="22"/>
      <c r="J32" s="22"/>
      <c r="K32" s="20">
        <f>SUM(K33:K36)</f>
        <v>83868.116020000001</v>
      </c>
      <c r="L32" s="30">
        <f t="shared" ref="L32:N32" si="9">SUM(L33:L36)</f>
        <v>83903.909299999999</v>
      </c>
      <c r="M32" s="30">
        <f t="shared" si="9"/>
        <v>83903.909299999999</v>
      </c>
      <c r="N32" s="30">
        <f t="shared" si="9"/>
        <v>83903.909299999999</v>
      </c>
      <c r="O32" s="33" t="s">
        <v>32</v>
      </c>
    </row>
    <row r="33" spans="1:15" ht="63" x14ac:dyDescent="0.25">
      <c r="A33" s="27"/>
      <c r="B33" s="12"/>
      <c r="C33" s="24"/>
      <c r="D33" s="19" t="s">
        <v>17</v>
      </c>
      <c r="E33" s="20">
        <f t="shared" si="6"/>
        <v>0</v>
      </c>
      <c r="F33" s="21">
        <v>0</v>
      </c>
      <c r="G33" s="22"/>
      <c r="H33" s="22"/>
      <c r="I33" s="22"/>
      <c r="J33" s="22"/>
      <c r="K33" s="20">
        <v>0</v>
      </c>
      <c r="L33" s="30">
        <v>0</v>
      </c>
      <c r="M33" s="30">
        <v>0</v>
      </c>
      <c r="N33" s="30">
        <v>0</v>
      </c>
      <c r="O33" s="33"/>
    </row>
    <row r="34" spans="1:15" ht="47.25" x14ac:dyDescent="0.25">
      <c r="A34" s="27"/>
      <c r="B34" s="12"/>
      <c r="C34" s="24"/>
      <c r="D34" s="19" t="s">
        <v>18</v>
      </c>
      <c r="E34" s="20">
        <f t="shared" si="6"/>
        <v>0</v>
      </c>
      <c r="F34" s="21">
        <v>0</v>
      </c>
      <c r="G34" s="22"/>
      <c r="H34" s="22"/>
      <c r="I34" s="22"/>
      <c r="J34" s="22"/>
      <c r="K34" s="20">
        <v>0</v>
      </c>
      <c r="L34" s="30">
        <v>0</v>
      </c>
      <c r="M34" s="30">
        <v>0</v>
      </c>
      <c r="N34" s="30">
        <v>0</v>
      </c>
      <c r="O34" s="33"/>
    </row>
    <row r="35" spans="1:15" ht="63" x14ac:dyDescent="0.25">
      <c r="A35" s="27"/>
      <c r="B35" s="12"/>
      <c r="C35" s="24"/>
      <c r="D35" s="19" t="s">
        <v>19</v>
      </c>
      <c r="E35" s="20">
        <f t="shared" si="6"/>
        <v>426404.26634999999</v>
      </c>
      <c r="F35" s="28">
        <f>F40+F45+F50</f>
        <v>90824.422430000006</v>
      </c>
      <c r="G35" s="29"/>
      <c r="H35" s="29"/>
      <c r="I35" s="29"/>
      <c r="J35" s="29"/>
      <c r="K35" s="30">
        <f>K40+K45+K50</f>
        <v>83868.116020000001</v>
      </c>
      <c r="L35" s="30">
        <f>L40+L45+L50</f>
        <v>83903.909299999999</v>
      </c>
      <c r="M35" s="30">
        <f>M40+M45+M50</f>
        <v>83903.909299999999</v>
      </c>
      <c r="N35" s="30">
        <f>N40+N45+N50</f>
        <v>83903.909299999999</v>
      </c>
      <c r="O35" s="33"/>
    </row>
    <row r="36" spans="1:15" ht="31.5" x14ac:dyDescent="0.25">
      <c r="A36" s="27"/>
      <c r="B36" s="12"/>
      <c r="C36" s="24"/>
      <c r="D36" s="19" t="s">
        <v>20</v>
      </c>
      <c r="E36" s="20">
        <f t="shared" si="6"/>
        <v>0</v>
      </c>
      <c r="F36" s="21">
        <v>0</v>
      </c>
      <c r="G36" s="22"/>
      <c r="H36" s="22"/>
      <c r="I36" s="22"/>
      <c r="J36" s="22"/>
      <c r="K36" s="20">
        <v>0</v>
      </c>
      <c r="L36" s="30">
        <v>0</v>
      </c>
      <c r="M36" s="30">
        <v>0</v>
      </c>
      <c r="N36" s="30">
        <v>0</v>
      </c>
      <c r="O36" s="33"/>
    </row>
    <row r="37" spans="1:15" ht="15.75" customHeight="1" x14ac:dyDescent="0.25">
      <c r="A37" s="17" t="s">
        <v>33</v>
      </c>
      <c r="B37" s="34" t="s">
        <v>34</v>
      </c>
      <c r="C37" s="10" t="s">
        <v>14</v>
      </c>
      <c r="D37" s="19" t="s">
        <v>15</v>
      </c>
      <c r="E37" s="20">
        <f t="shared" si="6"/>
        <v>370062.26634999999</v>
      </c>
      <c r="F37" s="21">
        <f>SUM(F38:J41)</f>
        <v>74482.422430000006</v>
      </c>
      <c r="G37" s="22"/>
      <c r="H37" s="22"/>
      <c r="I37" s="22"/>
      <c r="J37" s="22"/>
      <c r="K37" s="20">
        <f>SUM(K38:K41)</f>
        <v>73868.116020000001</v>
      </c>
      <c r="L37" s="30">
        <f t="shared" ref="L37:N37" si="10">SUM(L38:L41)</f>
        <v>73903.909299999999</v>
      </c>
      <c r="M37" s="30">
        <f t="shared" si="10"/>
        <v>73903.909299999999</v>
      </c>
      <c r="N37" s="30">
        <f t="shared" si="10"/>
        <v>73903.909299999999</v>
      </c>
      <c r="O37" s="10" t="s">
        <v>35</v>
      </c>
    </row>
    <row r="38" spans="1:15" ht="63" x14ac:dyDescent="0.25">
      <c r="A38" s="27"/>
      <c r="B38" s="12"/>
      <c r="C38" s="24"/>
      <c r="D38" s="19" t="s">
        <v>17</v>
      </c>
      <c r="E38" s="20">
        <f t="shared" si="6"/>
        <v>0</v>
      </c>
      <c r="F38" s="21">
        <v>0</v>
      </c>
      <c r="G38" s="22"/>
      <c r="H38" s="22"/>
      <c r="I38" s="22"/>
      <c r="J38" s="22"/>
      <c r="K38" s="20">
        <v>0</v>
      </c>
      <c r="L38" s="30">
        <v>0</v>
      </c>
      <c r="M38" s="30">
        <v>0</v>
      </c>
      <c r="N38" s="30">
        <v>0</v>
      </c>
      <c r="O38" s="10"/>
    </row>
    <row r="39" spans="1:15" ht="69" customHeight="1" x14ac:dyDescent="0.25">
      <c r="A39" s="27"/>
      <c r="B39" s="12"/>
      <c r="C39" s="24"/>
      <c r="D39" s="19" t="s">
        <v>18</v>
      </c>
      <c r="E39" s="20">
        <f t="shared" si="6"/>
        <v>0</v>
      </c>
      <c r="F39" s="21">
        <v>0</v>
      </c>
      <c r="G39" s="22"/>
      <c r="H39" s="22"/>
      <c r="I39" s="22"/>
      <c r="J39" s="22"/>
      <c r="K39" s="20">
        <v>0</v>
      </c>
      <c r="L39" s="30">
        <v>0</v>
      </c>
      <c r="M39" s="30">
        <v>0</v>
      </c>
      <c r="N39" s="30">
        <v>0</v>
      </c>
      <c r="O39" s="10"/>
    </row>
    <row r="40" spans="1:15" ht="63" x14ac:dyDescent="0.25">
      <c r="A40" s="27"/>
      <c r="B40" s="12"/>
      <c r="C40" s="24"/>
      <c r="D40" s="19" t="s">
        <v>19</v>
      </c>
      <c r="E40" s="20">
        <f t="shared" si="6"/>
        <v>370062.26634999999</v>
      </c>
      <c r="F40" s="28">
        <f>74232.42243+250</f>
        <v>74482.422430000006</v>
      </c>
      <c r="G40" s="29"/>
      <c r="H40" s="29"/>
      <c r="I40" s="29"/>
      <c r="J40" s="29"/>
      <c r="K40" s="30">
        <v>73868.116020000001</v>
      </c>
      <c r="L40" s="30">
        <v>73903.909299999999</v>
      </c>
      <c r="M40" s="30">
        <v>73903.909299999999</v>
      </c>
      <c r="N40" s="30">
        <v>73903.909299999999</v>
      </c>
      <c r="O40" s="10"/>
    </row>
    <row r="41" spans="1:15" ht="31.5" x14ac:dyDescent="0.25">
      <c r="A41" s="27"/>
      <c r="B41" s="12"/>
      <c r="C41" s="24"/>
      <c r="D41" s="19" t="s">
        <v>20</v>
      </c>
      <c r="E41" s="20">
        <f t="shared" si="6"/>
        <v>0</v>
      </c>
      <c r="F41" s="21">
        <v>0</v>
      </c>
      <c r="G41" s="22"/>
      <c r="H41" s="22"/>
      <c r="I41" s="22"/>
      <c r="J41" s="22"/>
      <c r="K41" s="20">
        <v>0</v>
      </c>
      <c r="L41" s="30">
        <v>0</v>
      </c>
      <c r="M41" s="30">
        <v>0</v>
      </c>
      <c r="N41" s="30">
        <v>0</v>
      </c>
      <c r="O41" s="10"/>
    </row>
    <row r="42" spans="1:15" ht="15.75" customHeight="1" x14ac:dyDescent="0.25">
      <c r="A42" s="17" t="s">
        <v>36</v>
      </c>
      <c r="B42" s="34" t="s">
        <v>37</v>
      </c>
      <c r="C42" s="10" t="s">
        <v>14</v>
      </c>
      <c r="D42" s="19" t="s">
        <v>15</v>
      </c>
      <c r="E42" s="20">
        <f t="shared" si="6"/>
        <v>0</v>
      </c>
      <c r="F42" s="21">
        <f>SUM(F43:J46)</f>
        <v>0</v>
      </c>
      <c r="G42" s="22"/>
      <c r="H42" s="22"/>
      <c r="I42" s="22"/>
      <c r="J42" s="22"/>
      <c r="K42" s="20">
        <f>SUM(K43:K46)</f>
        <v>0</v>
      </c>
      <c r="L42" s="30">
        <f t="shared" ref="L42:N42" si="11">SUM(L43:L46)</f>
        <v>0</v>
      </c>
      <c r="M42" s="30">
        <f t="shared" si="11"/>
        <v>0</v>
      </c>
      <c r="N42" s="30">
        <f t="shared" si="11"/>
        <v>0</v>
      </c>
      <c r="O42" s="33" t="s">
        <v>32</v>
      </c>
    </row>
    <row r="43" spans="1:15" ht="63" x14ac:dyDescent="0.25">
      <c r="A43" s="27"/>
      <c r="B43" s="12"/>
      <c r="C43" s="24"/>
      <c r="D43" s="19" t="s">
        <v>17</v>
      </c>
      <c r="E43" s="20">
        <f t="shared" si="6"/>
        <v>0</v>
      </c>
      <c r="F43" s="21">
        <v>0</v>
      </c>
      <c r="G43" s="22"/>
      <c r="H43" s="22"/>
      <c r="I43" s="22"/>
      <c r="J43" s="22"/>
      <c r="K43" s="20">
        <v>0</v>
      </c>
      <c r="L43" s="30">
        <v>0</v>
      </c>
      <c r="M43" s="30">
        <v>0</v>
      </c>
      <c r="N43" s="30">
        <v>0</v>
      </c>
      <c r="O43" s="33"/>
    </row>
    <row r="44" spans="1:15" ht="47.25" x14ac:dyDescent="0.25">
      <c r="A44" s="27"/>
      <c r="B44" s="12"/>
      <c r="C44" s="24"/>
      <c r="D44" s="19" t="s">
        <v>18</v>
      </c>
      <c r="E44" s="20">
        <f t="shared" si="6"/>
        <v>0</v>
      </c>
      <c r="F44" s="21">
        <v>0</v>
      </c>
      <c r="G44" s="22"/>
      <c r="H44" s="22"/>
      <c r="I44" s="22"/>
      <c r="J44" s="22"/>
      <c r="K44" s="20">
        <v>0</v>
      </c>
      <c r="L44" s="30">
        <v>0</v>
      </c>
      <c r="M44" s="30">
        <v>0</v>
      </c>
      <c r="N44" s="30">
        <v>0</v>
      </c>
      <c r="O44" s="33"/>
    </row>
    <row r="45" spans="1:15" ht="63" x14ac:dyDescent="0.25">
      <c r="A45" s="27"/>
      <c r="B45" s="12"/>
      <c r="C45" s="24"/>
      <c r="D45" s="19" t="s">
        <v>19</v>
      </c>
      <c r="E45" s="20">
        <f t="shared" si="6"/>
        <v>0</v>
      </c>
      <c r="F45" s="28">
        <v>0</v>
      </c>
      <c r="G45" s="29"/>
      <c r="H45" s="29"/>
      <c r="I45" s="29"/>
      <c r="J45" s="29"/>
      <c r="K45" s="30">
        <v>0</v>
      </c>
      <c r="L45" s="30">
        <v>0</v>
      </c>
      <c r="M45" s="30">
        <v>0</v>
      </c>
      <c r="N45" s="30">
        <v>0</v>
      </c>
      <c r="O45" s="33"/>
    </row>
    <row r="46" spans="1:15" ht="42.75" customHeight="1" x14ac:dyDescent="0.25">
      <c r="A46" s="27"/>
      <c r="B46" s="12"/>
      <c r="C46" s="24"/>
      <c r="D46" s="19" t="s">
        <v>20</v>
      </c>
      <c r="E46" s="20">
        <f t="shared" si="6"/>
        <v>0</v>
      </c>
      <c r="F46" s="21">
        <v>0</v>
      </c>
      <c r="G46" s="22"/>
      <c r="H46" s="22"/>
      <c r="I46" s="22"/>
      <c r="J46" s="22"/>
      <c r="K46" s="20">
        <v>0</v>
      </c>
      <c r="L46" s="30">
        <v>0</v>
      </c>
      <c r="M46" s="30">
        <v>0</v>
      </c>
      <c r="N46" s="30">
        <v>0</v>
      </c>
      <c r="O46" s="33"/>
    </row>
    <row r="47" spans="1:15" ht="15.75" customHeight="1" x14ac:dyDescent="0.25">
      <c r="A47" s="17" t="s">
        <v>38</v>
      </c>
      <c r="B47" s="34" t="s">
        <v>39</v>
      </c>
      <c r="C47" s="10" t="s">
        <v>14</v>
      </c>
      <c r="D47" s="19" t="s">
        <v>15</v>
      </c>
      <c r="E47" s="20">
        <f t="shared" si="6"/>
        <v>56342</v>
      </c>
      <c r="F47" s="21">
        <f>SUM(F48:J51)</f>
        <v>16342</v>
      </c>
      <c r="G47" s="22"/>
      <c r="H47" s="22"/>
      <c r="I47" s="22"/>
      <c r="J47" s="22"/>
      <c r="K47" s="20">
        <f>SUM(K48:K51)</f>
        <v>10000</v>
      </c>
      <c r="L47" s="30">
        <f t="shared" ref="L47:N47" si="12">SUM(L48:L51)</f>
        <v>10000</v>
      </c>
      <c r="M47" s="30">
        <f t="shared" si="12"/>
        <v>10000</v>
      </c>
      <c r="N47" s="30">
        <f t="shared" si="12"/>
        <v>10000</v>
      </c>
      <c r="O47" s="33" t="s">
        <v>32</v>
      </c>
    </row>
    <row r="48" spans="1:15" ht="63" x14ac:dyDescent="0.25">
      <c r="A48" s="27"/>
      <c r="B48" s="12"/>
      <c r="C48" s="24"/>
      <c r="D48" s="19" t="s">
        <v>17</v>
      </c>
      <c r="E48" s="20">
        <f t="shared" si="6"/>
        <v>0</v>
      </c>
      <c r="F48" s="21">
        <v>0</v>
      </c>
      <c r="G48" s="22"/>
      <c r="H48" s="22"/>
      <c r="I48" s="22"/>
      <c r="J48" s="22"/>
      <c r="K48" s="20">
        <v>0</v>
      </c>
      <c r="L48" s="30">
        <v>0</v>
      </c>
      <c r="M48" s="30">
        <v>0</v>
      </c>
      <c r="N48" s="30">
        <v>0</v>
      </c>
      <c r="O48" s="33"/>
    </row>
    <row r="49" spans="1:15" ht="47.25" x14ac:dyDescent="0.25">
      <c r="A49" s="27"/>
      <c r="B49" s="12"/>
      <c r="C49" s="24"/>
      <c r="D49" s="19" t="s">
        <v>18</v>
      </c>
      <c r="E49" s="20">
        <f t="shared" si="6"/>
        <v>0</v>
      </c>
      <c r="F49" s="21">
        <v>0</v>
      </c>
      <c r="G49" s="22"/>
      <c r="H49" s="22"/>
      <c r="I49" s="22"/>
      <c r="J49" s="22"/>
      <c r="K49" s="20">
        <v>0</v>
      </c>
      <c r="L49" s="30">
        <v>0</v>
      </c>
      <c r="M49" s="30">
        <v>0</v>
      </c>
      <c r="N49" s="30">
        <v>0</v>
      </c>
      <c r="O49" s="33"/>
    </row>
    <row r="50" spans="1:15" ht="63" x14ac:dyDescent="0.25">
      <c r="A50" s="27"/>
      <c r="B50" s="12"/>
      <c r="C50" s="24"/>
      <c r="D50" s="19" t="s">
        <v>19</v>
      </c>
      <c r="E50" s="20">
        <f t="shared" si="6"/>
        <v>56342</v>
      </c>
      <c r="F50" s="28">
        <f>10000+6342</f>
        <v>16342</v>
      </c>
      <c r="G50" s="29"/>
      <c r="H50" s="29"/>
      <c r="I50" s="29"/>
      <c r="J50" s="29"/>
      <c r="K50" s="30">
        <v>10000</v>
      </c>
      <c r="L50" s="30">
        <v>10000</v>
      </c>
      <c r="M50" s="30">
        <v>10000</v>
      </c>
      <c r="N50" s="30">
        <v>10000</v>
      </c>
      <c r="O50" s="33"/>
    </row>
    <row r="51" spans="1:15" ht="37.5" customHeight="1" x14ac:dyDescent="0.25">
      <c r="A51" s="27"/>
      <c r="B51" s="12"/>
      <c r="C51" s="24"/>
      <c r="D51" s="19" t="s">
        <v>20</v>
      </c>
      <c r="E51" s="20">
        <f t="shared" si="6"/>
        <v>0</v>
      </c>
      <c r="F51" s="21">
        <v>0</v>
      </c>
      <c r="G51" s="22"/>
      <c r="H51" s="22"/>
      <c r="I51" s="22"/>
      <c r="J51" s="22"/>
      <c r="K51" s="30">
        <v>0</v>
      </c>
      <c r="L51" s="30">
        <v>0</v>
      </c>
      <c r="M51" s="30">
        <v>0</v>
      </c>
      <c r="N51" s="30">
        <v>0</v>
      </c>
      <c r="O51" s="33"/>
    </row>
    <row r="52" spans="1:15" ht="15.75" customHeight="1" x14ac:dyDescent="0.25">
      <c r="A52" s="17" t="s">
        <v>40</v>
      </c>
      <c r="B52" s="34" t="s">
        <v>41</v>
      </c>
      <c r="C52" s="10" t="s">
        <v>14</v>
      </c>
      <c r="D52" s="19" t="s">
        <v>15</v>
      </c>
      <c r="E52" s="20">
        <f t="shared" si="6"/>
        <v>420</v>
      </c>
      <c r="F52" s="21">
        <f>SUM(F53:J56)</f>
        <v>84</v>
      </c>
      <c r="G52" s="22"/>
      <c r="H52" s="22"/>
      <c r="I52" s="22"/>
      <c r="J52" s="22"/>
      <c r="K52" s="30">
        <f>SUM(K53:K56)</f>
        <v>84</v>
      </c>
      <c r="L52" s="30">
        <f t="shared" ref="L52:N52" si="13">SUM(L53:L56)</f>
        <v>84</v>
      </c>
      <c r="M52" s="30">
        <f t="shared" si="13"/>
        <v>84</v>
      </c>
      <c r="N52" s="30">
        <f t="shared" si="13"/>
        <v>84</v>
      </c>
      <c r="O52" s="35" t="s">
        <v>42</v>
      </c>
    </row>
    <row r="53" spans="1:15" ht="63" x14ac:dyDescent="0.25">
      <c r="A53" s="27"/>
      <c r="B53" s="12"/>
      <c r="C53" s="24"/>
      <c r="D53" s="19" t="s">
        <v>17</v>
      </c>
      <c r="E53" s="20">
        <f t="shared" si="6"/>
        <v>0</v>
      </c>
      <c r="F53" s="21">
        <v>0</v>
      </c>
      <c r="G53" s="22"/>
      <c r="H53" s="22"/>
      <c r="I53" s="22"/>
      <c r="J53" s="22"/>
      <c r="K53" s="30">
        <v>0</v>
      </c>
      <c r="L53" s="30">
        <v>0</v>
      </c>
      <c r="M53" s="30">
        <v>0</v>
      </c>
      <c r="N53" s="30">
        <v>0</v>
      </c>
      <c r="O53" s="35"/>
    </row>
    <row r="54" spans="1:15" ht="47.25" x14ac:dyDescent="0.25">
      <c r="A54" s="27"/>
      <c r="B54" s="12"/>
      <c r="C54" s="24"/>
      <c r="D54" s="19" t="s">
        <v>18</v>
      </c>
      <c r="E54" s="20">
        <f t="shared" si="6"/>
        <v>0</v>
      </c>
      <c r="F54" s="21">
        <v>0</v>
      </c>
      <c r="G54" s="22"/>
      <c r="H54" s="22"/>
      <c r="I54" s="22"/>
      <c r="J54" s="22"/>
      <c r="K54" s="30">
        <v>0</v>
      </c>
      <c r="L54" s="30">
        <v>0</v>
      </c>
      <c r="M54" s="30">
        <v>0</v>
      </c>
      <c r="N54" s="30">
        <v>0</v>
      </c>
      <c r="O54" s="35"/>
    </row>
    <row r="55" spans="1:15" ht="63" x14ac:dyDescent="0.25">
      <c r="A55" s="27"/>
      <c r="B55" s="12"/>
      <c r="C55" s="24"/>
      <c r="D55" s="19" t="s">
        <v>19</v>
      </c>
      <c r="E55" s="20">
        <f t="shared" si="6"/>
        <v>420</v>
      </c>
      <c r="F55" s="28">
        <v>84</v>
      </c>
      <c r="G55" s="29"/>
      <c r="H55" s="29"/>
      <c r="I55" s="29"/>
      <c r="J55" s="29"/>
      <c r="K55" s="30">
        <v>84</v>
      </c>
      <c r="L55" s="30">
        <v>84</v>
      </c>
      <c r="M55" s="30">
        <v>84</v>
      </c>
      <c r="N55" s="30">
        <v>84</v>
      </c>
      <c r="O55" s="35"/>
    </row>
    <row r="56" spans="1:15" ht="37.5" customHeight="1" x14ac:dyDescent="0.25">
      <c r="A56" s="27"/>
      <c r="B56" s="12"/>
      <c r="C56" s="24"/>
      <c r="D56" s="19" t="s">
        <v>20</v>
      </c>
      <c r="E56" s="20">
        <f t="shared" si="6"/>
        <v>0</v>
      </c>
      <c r="F56" s="21">
        <v>0</v>
      </c>
      <c r="G56" s="22"/>
      <c r="H56" s="22"/>
      <c r="I56" s="22"/>
      <c r="J56" s="22"/>
      <c r="K56" s="20">
        <v>0</v>
      </c>
      <c r="L56" s="30">
        <v>0</v>
      </c>
      <c r="M56" s="30">
        <v>0</v>
      </c>
      <c r="N56" s="30">
        <v>0</v>
      </c>
      <c r="O56" s="35"/>
    </row>
    <row r="57" spans="1:15" ht="15.75" customHeight="1" x14ac:dyDescent="0.25">
      <c r="A57" s="17" t="s">
        <v>43</v>
      </c>
      <c r="B57" s="34" t="s">
        <v>44</v>
      </c>
      <c r="C57" s="10" t="s">
        <v>14</v>
      </c>
      <c r="D57" s="19" t="s">
        <v>15</v>
      </c>
      <c r="E57" s="20">
        <f t="shared" si="6"/>
        <v>0</v>
      </c>
      <c r="F57" s="21">
        <f>SUM(F58:J61)</f>
        <v>0</v>
      </c>
      <c r="G57" s="22"/>
      <c r="H57" s="22"/>
      <c r="I57" s="22"/>
      <c r="J57" s="22"/>
      <c r="K57" s="20">
        <f>SUM(K58:K61)</f>
        <v>0</v>
      </c>
      <c r="L57" s="30">
        <f t="shared" ref="L57:N57" si="14">SUM(L58:L61)</f>
        <v>0</v>
      </c>
      <c r="M57" s="30">
        <f t="shared" si="14"/>
        <v>0</v>
      </c>
      <c r="N57" s="30">
        <f t="shared" si="14"/>
        <v>0</v>
      </c>
      <c r="O57" s="35" t="s">
        <v>45</v>
      </c>
    </row>
    <row r="58" spans="1:15" ht="63" x14ac:dyDescent="0.25">
      <c r="A58" s="27"/>
      <c r="B58" s="12"/>
      <c r="C58" s="24"/>
      <c r="D58" s="19" t="s">
        <v>17</v>
      </c>
      <c r="E58" s="20">
        <f t="shared" si="6"/>
        <v>0</v>
      </c>
      <c r="F58" s="21">
        <v>0</v>
      </c>
      <c r="G58" s="22"/>
      <c r="H58" s="22"/>
      <c r="I58" s="22"/>
      <c r="J58" s="22"/>
      <c r="K58" s="20">
        <v>0</v>
      </c>
      <c r="L58" s="30">
        <v>0</v>
      </c>
      <c r="M58" s="30">
        <v>0</v>
      </c>
      <c r="N58" s="30">
        <v>0</v>
      </c>
      <c r="O58" s="35"/>
    </row>
    <row r="59" spans="1:15" ht="47.25" x14ac:dyDescent="0.25">
      <c r="A59" s="27"/>
      <c r="B59" s="12"/>
      <c r="C59" s="24"/>
      <c r="D59" s="19" t="s">
        <v>18</v>
      </c>
      <c r="E59" s="20">
        <f t="shared" si="6"/>
        <v>0</v>
      </c>
      <c r="F59" s="21">
        <v>0</v>
      </c>
      <c r="G59" s="22"/>
      <c r="H59" s="22"/>
      <c r="I59" s="22"/>
      <c r="J59" s="22"/>
      <c r="K59" s="20">
        <v>0</v>
      </c>
      <c r="L59" s="30">
        <v>0</v>
      </c>
      <c r="M59" s="30">
        <v>0</v>
      </c>
      <c r="N59" s="30">
        <v>0</v>
      </c>
      <c r="O59" s="35"/>
    </row>
    <row r="60" spans="1:15" ht="63" x14ac:dyDescent="0.25">
      <c r="A60" s="27"/>
      <c r="B60" s="12"/>
      <c r="C60" s="24"/>
      <c r="D60" s="19" t="s">
        <v>19</v>
      </c>
      <c r="E60" s="20">
        <f t="shared" si="6"/>
        <v>0</v>
      </c>
      <c r="F60" s="28">
        <v>0</v>
      </c>
      <c r="G60" s="29"/>
      <c r="H60" s="29"/>
      <c r="I60" s="29"/>
      <c r="J60" s="29"/>
      <c r="K60" s="20">
        <v>0</v>
      </c>
      <c r="L60" s="30">
        <v>0</v>
      </c>
      <c r="M60" s="30">
        <v>0</v>
      </c>
      <c r="N60" s="30">
        <v>0</v>
      </c>
      <c r="O60" s="35"/>
    </row>
    <row r="61" spans="1:15" ht="37.5" customHeight="1" x14ac:dyDescent="0.25">
      <c r="A61" s="27"/>
      <c r="B61" s="12"/>
      <c r="C61" s="24"/>
      <c r="D61" s="19" t="s">
        <v>20</v>
      </c>
      <c r="E61" s="20">
        <f t="shared" si="6"/>
        <v>0</v>
      </c>
      <c r="F61" s="21">
        <v>0</v>
      </c>
      <c r="G61" s="22"/>
      <c r="H61" s="22"/>
      <c r="I61" s="22"/>
      <c r="J61" s="22"/>
      <c r="K61" s="20">
        <v>0</v>
      </c>
      <c r="L61" s="30">
        <v>0</v>
      </c>
      <c r="M61" s="30">
        <v>0</v>
      </c>
      <c r="N61" s="30">
        <v>0</v>
      </c>
      <c r="O61" s="35"/>
    </row>
    <row r="62" spans="1:15" ht="15.75" customHeight="1" x14ac:dyDescent="0.25">
      <c r="A62" s="17" t="s">
        <v>46</v>
      </c>
      <c r="B62" s="34" t="s">
        <v>47</v>
      </c>
      <c r="C62" s="10" t="s">
        <v>14</v>
      </c>
      <c r="D62" s="19" t="s">
        <v>15</v>
      </c>
      <c r="E62" s="20">
        <f t="shared" si="6"/>
        <v>3781.3</v>
      </c>
      <c r="F62" s="21">
        <f>SUM(F63:J66)</f>
        <v>813.3</v>
      </c>
      <c r="G62" s="22"/>
      <c r="H62" s="22"/>
      <c r="I62" s="22"/>
      <c r="J62" s="22"/>
      <c r="K62" s="20">
        <f>SUM(K63:K66)</f>
        <v>742</v>
      </c>
      <c r="L62" s="30">
        <f t="shared" ref="L62:N62" si="15">SUM(L63:L66)</f>
        <v>742</v>
      </c>
      <c r="M62" s="30">
        <f t="shared" si="15"/>
        <v>742</v>
      </c>
      <c r="N62" s="30">
        <f t="shared" si="15"/>
        <v>742</v>
      </c>
      <c r="O62" s="35" t="s">
        <v>23</v>
      </c>
    </row>
    <row r="63" spans="1:15" ht="63" x14ac:dyDescent="0.25">
      <c r="A63" s="27"/>
      <c r="B63" s="12"/>
      <c r="C63" s="24"/>
      <c r="D63" s="19" t="s">
        <v>17</v>
      </c>
      <c r="E63" s="20">
        <f t="shared" si="6"/>
        <v>0</v>
      </c>
      <c r="F63" s="21">
        <v>0</v>
      </c>
      <c r="G63" s="22"/>
      <c r="H63" s="22"/>
      <c r="I63" s="22"/>
      <c r="J63" s="22"/>
      <c r="K63" s="20">
        <v>0</v>
      </c>
      <c r="L63" s="30">
        <v>0</v>
      </c>
      <c r="M63" s="30">
        <v>0</v>
      </c>
      <c r="N63" s="30">
        <v>0</v>
      </c>
      <c r="O63" s="35"/>
    </row>
    <row r="64" spans="1:15" ht="47.25" x14ac:dyDescent="0.25">
      <c r="A64" s="27"/>
      <c r="B64" s="12"/>
      <c r="C64" s="24"/>
      <c r="D64" s="19" t="s">
        <v>18</v>
      </c>
      <c r="E64" s="20">
        <f t="shared" si="6"/>
        <v>0</v>
      </c>
      <c r="F64" s="21">
        <v>0</v>
      </c>
      <c r="G64" s="22"/>
      <c r="H64" s="22"/>
      <c r="I64" s="22"/>
      <c r="J64" s="22"/>
      <c r="K64" s="20">
        <v>0</v>
      </c>
      <c r="L64" s="30">
        <v>0</v>
      </c>
      <c r="M64" s="30">
        <v>0</v>
      </c>
      <c r="N64" s="30">
        <v>0</v>
      </c>
      <c r="O64" s="35"/>
    </row>
    <row r="65" spans="1:15" ht="63" x14ac:dyDescent="0.25">
      <c r="A65" s="27"/>
      <c r="B65" s="12"/>
      <c r="C65" s="24"/>
      <c r="D65" s="19" t="s">
        <v>19</v>
      </c>
      <c r="E65" s="20">
        <f t="shared" si="6"/>
        <v>3781.3</v>
      </c>
      <c r="F65" s="28">
        <f>742+71.3</f>
        <v>813.3</v>
      </c>
      <c r="G65" s="29"/>
      <c r="H65" s="29"/>
      <c r="I65" s="29"/>
      <c r="J65" s="29"/>
      <c r="K65" s="30">
        <v>742</v>
      </c>
      <c r="L65" s="30">
        <v>742</v>
      </c>
      <c r="M65" s="30">
        <v>742</v>
      </c>
      <c r="N65" s="30">
        <v>742</v>
      </c>
      <c r="O65" s="35"/>
    </row>
    <row r="66" spans="1:15" ht="37.5" customHeight="1" x14ac:dyDescent="0.25">
      <c r="A66" s="27"/>
      <c r="B66" s="12"/>
      <c r="C66" s="24"/>
      <c r="D66" s="19" t="s">
        <v>20</v>
      </c>
      <c r="E66" s="20">
        <f t="shared" si="6"/>
        <v>0</v>
      </c>
      <c r="F66" s="21">
        <v>0</v>
      </c>
      <c r="G66" s="22"/>
      <c r="H66" s="22"/>
      <c r="I66" s="22"/>
      <c r="J66" s="22"/>
      <c r="K66" s="20">
        <v>0</v>
      </c>
      <c r="L66" s="30">
        <v>0</v>
      </c>
      <c r="M66" s="30">
        <v>0</v>
      </c>
      <c r="N66" s="30">
        <v>0</v>
      </c>
      <c r="O66" s="35"/>
    </row>
    <row r="67" spans="1:15" ht="15.75" customHeight="1" x14ac:dyDescent="0.25">
      <c r="A67" s="17" t="s">
        <v>48</v>
      </c>
      <c r="B67" s="34" t="s">
        <v>49</v>
      </c>
      <c r="C67" s="10" t="s">
        <v>14</v>
      </c>
      <c r="D67" s="19" t="s">
        <v>15</v>
      </c>
      <c r="E67" s="20">
        <f t="shared" si="6"/>
        <v>0</v>
      </c>
      <c r="F67" s="21">
        <f>SUM(F68:J71)</f>
        <v>0</v>
      </c>
      <c r="G67" s="22"/>
      <c r="H67" s="22"/>
      <c r="I67" s="22"/>
      <c r="J67" s="22"/>
      <c r="K67" s="20">
        <f>SUM(K68:K71)</f>
        <v>0</v>
      </c>
      <c r="L67" s="30">
        <f t="shared" ref="L67:N67" si="16">SUM(L68:L71)</f>
        <v>0</v>
      </c>
      <c r="M67" s="30">
        <f t="shared" si="16"/>
        <v>0</v>
      </c>
      <c r="N67" s="30">
        <f t="shared" si="16"/>
        <v>0</v>
      </c>
      <c r="O67" s="10" t="s">
        <v>50</v>
      </c>
    </row>
    <row r="68" spans="1:15" ht="63" x14ac:dyDescent="0.25">
      <c r="A68" s="27"/>
      <c r="B68" s="12"/>
      <c r="C68" s="24"/>
      <c r="D68" s="19" t="s">
        <v>17</v>
      </c>
      <c r="E68" s="20">
        <f t="shared" si="6"/>
        <v>0</v>
      </c>
      <c r="F68" s="21">
        <v>0</v>
      </c>
      <c r="G68" s="22"/>
      <c r="H68" s="22"/>
      <c r="I68" s="22"/>
      <c r="J68" s="22"/>
      <c r="K68" s="20">
        <v>0</v>
      </c>
      <c r="L68" s="30">
        <v>0</v>
      </c>
      <c r="M68" s="30">
        <v>0</v>
      </c>
      <c r="N68" s="30">
        <v>0</v>
      </c>
      <c r="O68" s="10"/>
    </row>
    <row r="69" spans="1:15" ht="47.25" x14ac:dyDescent="0.25">
      <c r="A69" s="27"/>
      <c r="B69" s="12"/>
      <c r="C69" s="24"/>
      <c r="D69" s="19" t="s">
        <v>18</v>
      </c>
      <c r="E69" s="20">
        <f t="shared" si="6"/>
        <v>0</v>
      </c>
      <c r="F69" s="21">
        <v>0</v>
      </c>
      <c r="G69" s="22"/>
      <c r="H69" s="22"/>
      <c r="I69" s="22"/>
      <c r="J69" s="22"/>
      <c r="K69" s="20">
        <v>0</v>
      </c>
      <c r="L69" s="30">
        <v>0</v>
      </c>
      <c r="M69" s="30">
        <v>0</v>
      </c>
      <c r="N69" s="30">
        <v>0</v>
      </c>
      <c r="O69" s="10"/>
    </row>
    <row r="70" spans="1:15" ht="63" x14ac:dyDescent="0.25">
      <c r="A70" s="27"/>
      <c r="B70" s="12"/>
      <c r="C70" s="24"/>
      <c r="D70" s="19" t="s">
        <v>19</v>
      </c>
      <c r="E70" s="20">
        <f t="shared" si="6"/>
        <v>0</v>
      </c>
      <c r="F70" s="21">
        <v>0</v>
      </c>
      <c r="G70" s="22"/>
      <c r="H70" s="22"/>
      <c r="I70" s="22"/>
      <c r="J70" s="22"/>
      <c r="K70" s="20">
        <v>0</v>
      </c>
      <c r="L70" s="30">
        <v>0</v>
      </c>
      <c r="M70" s="30">
        <v>0</v>
      </c>
      <c r="N70" s="30">
        <v>0</v>
      </c>
      <c r="O70" s="10"/>
    </row>
    <row r="71" spans="1:15" ht="37.5" customHeight="1" x14ac:dyDescent="0.25">
      <c r="A71" s="27"/>
      <c r="B71" s="12"/>
      <c r="C71" s="24"/>
      <c r="D71" s="19" t="s">
        <v>20</v>
      </c>
      <c r="E71" s="20">
        <f t="shared" si="6"/>
        <v>0</v>
      </c>
      <c r="F71" s="21">
        <v>0</v>
      </c>
      <c r="G71" s="22"/>
      <c r="H71" s="22"/>
      <c r="I71" s="22"/>
      <c r="J71" s="22"/>
      <c r="K71" s="20">
        <v>0</v>
      </c>
      <c r="L71" s="30">
        <v>0</v>
      </c>
      <c r="M71" s="30">
        <v>0</v>
      </c>
      <c r="N71" s="30">
        <v>0</v>
      </c>
      <c r="O71" s="10"/>
    </row>
    <row r="72" spans="1:15" ht="15.75" customHeight="1" x14ac:dyDescent="0.25">
      <c r="A72" s="17" t="s">
        <v>51</v>
      </c>
      <c r="B72" s="34" t="s">
        <v>52</v>
      </c>
      <c r="C72" s="10" t="s">
        <v>14</v>
      </c>
      <c r="D72" s="19" t="s">
        <v>15</v>
      </c>
      <c r="E72" s="20">
        <f t="shared" si="6"/>
        <v>0</v>
      </c>
      <c r="F72" s="21">
        <f>SUM(F73:J76)</f>
        <v>0</v>
      </c>
      <c r="G72" s="22"/>
      <c r="H72" s="22"/>
      <c r="I72" s="22"/>
      <c r="J72" s="22"/>
      <c r="K72" s="20">
        <f>SUM(K73:K76)</f>
        <v>0</v>
      </c>
      <c r="L72" s="30">
        <f t="shared" ref="L72:N72" si="17">SUM(L73:L76)</f>
        <v>0</v>
      </c>
      <c r="M72" s="30">
        <f t="shared" si="17"/>
        <v>0</v>
      </c>
      <c r="N72" s="30">
        <f t="shared" si="17"/>
        <v>0</v>
      </c>
      <c r="O72" s="35" t="s">
        <v>23</v>
      </c>
    </row>
    <row r="73" spans="1:15" ht="63" x14ac:dyDescent="0.25">
      <c r="A73" s="27"/>
      <c r="B73" s="12"/>
      <c r="C73" s="24"/>
      <c r="D73" s="19" t="s">
        <v>17</v>
      </c>
      <c r="E73" s="20">
        <f t="shared" si="6"/>
        <v>0</v>
      </c>
      <c r="F73" s="21">
        <v>0</v>
      </c>
      <c r="G73" s="22"/>
      <c r="H73" s="22"/>
      <c r="I73" s="22"/>
      <c r="J73" s="22"/>
      <c r="K73" s="20">
        <v>0</v>
      </c>
      <c r="L73" s="30">
        <v>0</v>
      </c>
      <c r="M73" s="30">
        <v>0</v>
      </c>
      <c r="N73" s="30">
        <v>0</v>
      </c>
      <c r="O73" s="35"/>
    </row>
    <row r="74" spans="1:15" ht="47.25" x14ac:dyDescent="0.25">
      <c r="A74" s="27"/>
      <c r="B74" s="12"/>
      <c r="C74" s="24"/>
      <c r="D74" s="19" t="s">
        <v>18</v>
      </c>
      <c r="E74" s="20">
        <f t="shared" si="6"/>
        <v>0</v>
      </c>
      <c r="F74" s="21">
        <v>0</v>
      </c>
      <c r="G74" s="22"/>
      <c r="H74" s="22"/>
      <c r="I74" s="22"/>
      <c r="J74" s="22"/>
      <c r="K74" s="20">
        <v>0</v>
      </c>
      <c r="L74" s="30">
        <v>0</v>
      </c>
      <c r="M74" s="30">
        <v>0</v>
      </c>
      <c r="N74" s="30">
        <v>0</v>
      </c>
      <c r="O74" s="35"/>
    </row>
    <row r="75" spans="1:15" ht="63" x14ac:dyDescent="0.25">
      <c r="A75" s="27"/>
      <c r="B75" s="12"/>
      <c r="C75" s="24"/>
      <c r="D75" s="19" t="s">
        <v>19</v>
      </c>
      <c r="E75" s="20">
        <f t="shared" si="6"/>
        <v>0</v>
      </c>
      <c r="F75" s="21">
        <v>0</v>
      </c>
      <c r="G75" s="22"/>
      <c r="H75" s="22"/>
      <c r="I75" s="22"/>
      <c r="J75" s="22"/>
      <c r="K75" s="20">
        <v>0</v>
      </c>
      <c r="L75" s="30">
        <v>0</v>
      </c>
      <c r="M75" s="30">
        <v>0</v>
      </c>
      <c r="N75" s="30">
        <v>0</v>
      </c>
      <c r="O75" s="35"/>
    </row>
    <row r="76" spans="1:15" ht="37.5" customHeight="1" x14ac:dyDescent="0.25">
      <c r="A76" s="27"/>
      <c r="B76" s="12"/>
      <c r="C76" s="24"/>
      <c r="D76" s="19" t="s">
        <v>20</v>
      </c>
      <c r="E76" s="20">
        <f t="shared" si="6"/>
        <v>0</v>
      </c>
      <c r="F76" s="21">
        <v>0</v>
      </c>
      <c r="G76" s="22"/>
      <c r="H76" s="22"/>
      <c r="I76" s="22"/>
      <c r="J76" s="22"/>
      <c r="K76" s="20">
        <v>0</v>
      </c>
      <c r="L76" s="30">
        <v>0</v>
      </c>
      <c r="M76" s="30">
        <v>0</v>
      </c>
      <c r="N76" s="30">
        <v>0</v>
      </c>
      <c r="O76" s="35"/>
    </row>
    <row r="77" spans="1:15" ht="15.75" customHeight="1" x14ac:dyDescent="0.25">
      <c r="A77" s="17" t="s">
        <v>53</v>
      </c>
      <c r="B77" s="34" t="s">
        <v>54</v>
      </c>
      <c r="C77" s="10" t="s">
        <v>14</v>
      </c>
      <c r="D77" s="19" t="s">
        <v>15</v>
      </c>
      <c r="E77" s="20">
        <f t="shared" si="6"/>
        <v>0</v>
      </c>
      <c r="F77" s="21">
        <f>SUM(F78:J81)</f>
        <v>0</v>
      </c>
      <c r="G77" s="22"/>
      <c r="H77" s="22"/>
      <c r="I77" s="22"/>
      <c r="J77" s="22"/>
      <c r="K77" s="20">
        <f>SUM(K78:K81)</f>
        <v>0</v>
      </c>
      <c r="L77" s="30">
        <f t="shared" ref="L77:N77" si="18">SUM(L78:L81)</f>
        <v>0</v>
      </c>
      <c r="M77" s="30">
        <f t="shared" si="18"/>
        <v>0</v>
      </c>
      <c r="N77" s="30">
        <f t="shared" si="18"/>
        <v>0</v>
      </c>
      <c r="O77" s="10" t="s">
        <v>35</v>
      </c>
    </row>
    <row r="78" spans="1:15" ht="63" x14ac:dyDescent="0.25">
      <c r="A78" s="27"/>
      <c r="B78" s="12"/>
      <c r="C78" s="24"/>
      <c r="D78" s="19" t="s">
        <v>17</v>
      </c>
      <c r="E78" s="20">
        <f t="shared" si="6"/>
        <v>0</v>
      </c>
      <c r="F78" s="21">
        <v>0</v>
      </c>
      <c r="G78" s="22"/>
      <c r="H78" s="22"/>
      <c r="I78" s="22"/>
      <c r="J78" s="22"/>
      <c r="K78" s="20">
        <v>0</v>
      </c>
      <c r="L78" s="30">
        <v>0</v>
      </c>
      <c r="M78" s="30">
        <v>0</v>
      </c>
      <c r="N78" s="30">
        <v>0</v>
      </c>
      <c r="O78" s="10"/>
    </row>
    <row r="79" spans="1:15" ht="47.25" x14ac:dyDescent="0.25">
      <c r="A79" s="27"/>
      <c r="B79" s="12"/>
      <c r="C79" s="24"/>
      <c r="D79" s="19" t="s">
        <v>18</v>
      </c>
      <c r="E79" s="20">
        <f t="shared" si="6"/>
        <v>0</v>
      </c>
      <c r="F79" s="21">
        <v>0</v>
      </c>
      <c r="G79" s="22"/>
      <c r="H79" s="22"/>
      <c r="I79" s="22"/>
      <c r="J79" s="22"/>
      <c r="K79" s="20">
        <v>0</v>
      </c>
      <c r="L79" s="30">
        <v>0</v>
      </c>
      <c r="M79" s="30">
        <v>0</v>
      </c>
      <c r="N79" s="30">
        <v>0</v>
      </c>
      <c r="O79" s="10"/>
    </row>
    <row r="80" spans="1:15" ht="63" x14ac:dyDescent="0.25">
      <c r="A80" s="27"/>
      <c r="B80" s="12"/>
      <c r="C80" s="24"/>
      <c r="D80" s="19" t="s">
        <v>19</v>
      </c>
      <c r="E80" s="20">
        <f t="shared" si="6"/>
        <v>0</v>
      </c>
      <c r="F80" s="21">
        <v>0</v>
      </c>
      <c r="G80" s="22"/>
      <c r="H80" s="22"/>
      <c r="I80" s="22"/>
      <c r="J80" s="22"/>
      <c r="K80" s="20">
        <v>0</v>
      </c>
      <c r="L80" s="30">
        <v>0</v>
      </c>
      <c r="M80" s="30">
        <v>0</v>
      </c>
      <c r="N80" s="30">
        <v>0</v>
      </c>
      <c r="O80" s="10"/>
    </row>
    <row r="81" spans="1:15" ht="37.5" customHeight="1" x14ac:dyDescent="0.25">
      <c r="A81" s="27"/>
      <c r="B81" s="12"/>
      <c r="C81" s="24"/>
      <c r="D81" s="19" t="s">
        <v>20</v>
      </c>
      <c r="E81" s="20">
        <f t="shared" si="6"/>
        <v>0</v>
      </c>
      <c r="F81" s="21">
        <v>0</v>
      </c>
      <c r="G81" s="22"/>
      <c r="H81" s="22"/>
      <c r="I81" s="22"/>
      <c r="J81" s="22"/>
      <c r="K81" s="20">
        <v>0</v>
      </c>
      <c r="L81" s="30">
        <v>0</v>
      </c>
      <c r="M81" s="30">
        <v>0</v>
      </c>
      <c r="N81" s="30">
        <v>0</v>
      </c>
      <c r="O81" s="10"/>
    </row>
    <row r="82" spans="1:15" ht="15.75" customHeight="1" x14ac:dyDescent="0.25">
      <c r="A82" s="17" t="s">
        <v>55</v>
      </c>
      <c r="B82" s="34" t="s">
        <v>56</v>
      </c>
      <c r="C82" s="10" t="s">
        <v>14</v>
      </c>
      <c r="D82" s="19" t="s">
        <v>15</v>
      </c>
      <c r="E82" s="20">
        <f t="shared" ref="E82:E96" si="19">SUM(F82:N82)</f>
        <v>169423.99207000001</v>
      </c>
      <c r="F82" s="21">
        <f>SUM(F83:J86)</f>
        <v>34151.899069999999</v>
      </c>
      <c r="G82" s="22"/>
      <c r="H82" s="22"/>
      <c r="I82" s="22"/>
      <c r="J82" s="22"/>
      <c r="K82" s="20">
        <f>SUM(K83:K86)</f>
        <v>33818.023249999998</v>
      </c>
      <c r="L82" s="30">
        <f t="shared" ref="L82:N82" si="20">SUM(L83:L86)</f>
        <v>33818.023249999998</v>
      </c>
      <c r="M82" s="30">
        <f t="shared" si="20"/>
        <v>33818.023249999998</v>
      </c>
      <c r="N82" s="30">
        <f t="shared" si="20"/>
        <v>33818.023249999998</v>
      </c>
      <c r="O82" s="10" t="s">
        <v>57</v>
      </c>
    </row>
    <row r="83" spans="1:15" ht="63" x14ac:dyDescent="0.25">
      <c r="A83" s="27"/>
      <c r="B83" s="12"/>
      <c r="C83" s="24"/>
      <c r="D83" s="19" t="s">
        <v>17</v>
      </c>
      <c r="E83" s="20">
        <f t="shared" si="19"/>
        <v>0</v>
      </c>
      <c r="F83" s="21">
        <v>0</v>
      </c>
      <c r="G83" s="22"/>
      <c r="H83" s="22"/>
      <c r="I83" s="22"/>
      <c r="J83" s="22"/>
      <c r="K83" s="20">
        <v>0</v>
      </c>
      <c r="L83" s="30">
        <v>0</v>
      </c>
      <c r="M83" s="30">
        <v>0</v>
      </c>
      <c r="N83" s="30">
        <v>0</v>
      </c>
      <c r="O83" s="10"/>
    </row>
    <row r="84" spans="1:15" ht="47.25" x14ac:dyDescent="0.25">
      <c r="A84" s="27"/>
      <c r="B84" s="12"/>
      <c r="C84" s="24"/>
      <c r="D84" s="19" t="s">
        <v>18</v>
      </c>
      <c r="E84" s="20">
        <f t="shared" si="19"/>
        <v>0</v>
      </c>
      <c r="F84" s="21">
        <v>0</v>
      </c>
      <c r="G84" s="22"/>
      <c r="H84" s="22"/>
      <c r="I84" s="22"/>
      <c r="J84" s="22"/>
      <c r="K84" s="20">
        <v>0</v>
      </c>
      <c r="L84" s="30">
        <v>0</v>
      </c>
      <c r="M84" s="30">
        <v>0</v>
      </c>
      <c r="N84" s="30">
        <v>0</v>
      </c>
      <c r="O84" s="10"/>
    </row>
    <row r="85" spans="1:15" ht="63" x14ac:dyDescent="0.25">
      <c r="A85" s="27"/>
      <c r="B85" s="12"/>
      <c r="C85" s="24"/>
      <c r="D85" s="19" t="s">
        <v>19</v>
      </c>
      <c r="E85" s="20">
        <f t="shared" si="19"/>
        <v>169423.99207000001</v>
      </c>
      <c r="F85" s="28">
        <v>34151.899069999999</v>
      </c>
      <c r="G85" s="29"/>
      <c r="H85" s="29"/>
      <c r="I85" s="29"/>
      <c r="J85" s="29"/>
      <c r="K85" s="30">
        <v>33818.023249999998</v>
      </c>
      <c r="L85" s="30">
        <v>33818.023249999998</v>
      </c>
      <c r="M85" s="30">
        <v>33818.023249999998</v>
      </c>
      <c r="N85" s="30">
        <v>33818.023249999998</v>
      </c>
      <c r="O85" s="10"/>
    </row>
    <row r="86" spans="1:15" ht="37.5" customHeight="1" x14ac:dyDescent="0.25">
      <c r="A86" s="27"/>
      <c r="B86" s="12"/>
      <c r="C86" s="24"/>
      <c r="D86" s="19" t="s">
        <v>20</v>
      </c>
      <c r="E86" s="20">
        <f t="shared" si="19"/>
        <v>0</v>
      </c>
      <c r="F86" s="28">
        <v>0</v>
      </c>
      <c r="G86" s="29"/>
      <c r="H86" s="29"/>
      <c r="I86" s="29"/>
      <c r="J86" s="29"/>
      <c r="K86" s="20">
        <v>0</v>
      </c>
      <c r="L86" s="30">
        <v>0</v>
      </c>
      <c r="M86" s="30">
        <v>0</v>
      </c>
      <c r="N86" s="30">
        <v>0</v>
      </c>
      <c r="O86" s="10"/>
    </row>
    <row r="87" spans="1:15" ht="37.5" customHeight="1" x14ac:dyDescent="0.25">
      <c r="A87" s="36" t="s">
        <v>58</v>
      </c>
      <c r="B87" s="34" t="s">
        <v>59</v>
      </c>
      <c r="C87" s="10" t="s">
        <v>14</v>
      </c>
      <c r="D87" s="19" t="s">
        <v>15</v>
      </c>
      <c r="E87" s="20">
        <f t="shared" si="19"/>
        <v>146000.31753</v>
      </c>
      <c r="F87" s="28">
        <f>SUM(F88:J91)</f>
        <v>29744.512009999999</v>
      </c>
      <c r="G87" s="29"/>
      <c r="H87" s="29"/>
      <c r="I87" s="29"/>
      <c r="J87" s="29"/>
      <c r="K87" s="20">
        <f>SUM(K88:K91)</f>
        <v>29063.951379999999</v>
      </c>
      <c r="L87" s="30">
        <f t="shared" ref="L87:N87" si="21">SUM(L88:L91)</f>
        <v>29063.951379999999</v>
      </c>
      <c r="M87" s="30">
        <f t="shared" si="21"/>
        <v>29063.951379999999</v>
      </c>
      <c r="N87" s="30">
        <f t="shared" si="21"/>
        <v>29063.951379999999</v>
      </c>
      <c r="O87" s="10" t="s">
        <v>60</v>
      </c>
    </row>
    <row r="88" spans="1:15" ht="70.5" customHeight="1" x14ac:dyDescent="0.25">
      <c r="A88" s="36"/>
      <c r="B88" s="12"/>
      <c r="C88" s="24"/>
      <c r="D88" s="19" t="s">
        <v>17</v>
      </c>
      <c r="E88" s="20">
        <f t="shared" si="19"/>
        <v>0</v>
      </c>
      <c r="F88" s="28">
        <v>0</v>
      </c>
      <c r="G88" s="29"/>
      <c r="H88" s="29"/>
      <c r="I88" s="29"/>
      <c r="J88" s="29"/>
      <c r="K88" s="20">
        <v>0</v>
      </c>
      <c r="L88" s="30">
        <v>0</v>
      </c>
      <c r="M88" s="30">
        <v>0</v>
      </c>
      <c r="N88" s="30">
        <v>0</v>
      </c>
      <c r="O88" s="10"/>
    </row>
    <row r="89" spans="1:15" ht="37.5" customHeight="1" x14ac:dyDescent="0.25">
      <c r="A89" s="36"/>
      <c r="B89" s="12"/>
      <c r="C89" s="24"/>
      <c r="D89" s="19" t="s">
        <v>18</v>
      </c>
      <c r="E89" s="20">
        <f t="shared" si="19"/>
        <v>0</v>
      </c>
      <c r="F89" s="28">
        <v>0</v>
      </c>
      <c r="G89" s="29"/>
      <c r="H89" s="29"/>
      <c r="I89" s="29"/>
      <c r="J89" s="29"/>
      <c r="K89" s="20">
        <v>0</v>
      </c>
      <c r="L89" s="30">
        <v>0</v>
      </c>
      <c r="M89" s="30">
        <v>0</v>
      </c>
      <c r="N89" s="30">
        <v>0</v>
      </c>
      <c r="O89" s="10"/>
    </row>
    <row r="90" spans="1:15" ht="37.5" customHeight="1" x14ac:dyDescent="0.25">
      <c r="A90" s="36"/>
      <c r="B90" s="12"/>
      <c r="C90" s="24"/>
      <c r="D90" s="19" t="s">
        <v>19</v>
      </c>
      <c r="E90" s="20">
        <f t="shared" si="19"/>
        <v>146000.31753</v>
      </c>
      <c r="F90" s="28">
        <f>29344.51201+400</f>
        <v>29744.512009999999</v>
      </c>
      <c r="G90" s="28"/>
      <c r="H90" s="28"/>
      <c r="I90" s="28"/>
      <c r="J90" s="28"/>
      <c r="K90" s="30">
        <v>29063.951379999999</v>
      </c>
      <c r="L90" s="30">
        <v>29063.951379999999</v>
      </c>
      <c r="M90" s="30">
        <v>29063.951379999999</v>
      </c>
      <c r="N90" s="30">
        <v>29063.951379999999</v>
      </c>
      <c r="O90" s="10"/>
    </row>
    <row r="91" spans="1:15" ht="37.5" customHeight="1" x14ac:dyDescent="0.25">
      <c r="A91" s="36"/>
      <c r="B91" s="12"/>
      <c r="C91" s="24"/>
      <c r="D91" s="19" t="s">
        <v>20</v>
      </c>
      <c r="E91" s="20">
        <f t="shared" si="19"/>
        <v>0</v>
      </c>
      <c r="F91" s="21">
        <v>0</v>
      </c>
      <c r="G91" s="22"/>
      <c r="H91" s="22"/>
      <c r="I91" s="22"/>
      <c r="J91" s="22"/>
      <c r="K91" s="20">
        <v>0</v>
      </c>
      <c r="L91" s="30">
        <v>0</v>
      </c>
      <c r="M91" s="30">
        <v>0</v>
      </c>
      <c r="N91" s="30">
        <v>0</v>
      </c>
      <c r="O91" s="10"/>
    </row>
    <row r="92" spans="1:15" ht="15.75" customHeight="1" x14ac:dyDescent="0.25">
      <c r="A92" s="17" t="s">
        <v>61</v>
      </c>
      <c r="B92" s="34" t="s">
        <v>62</v>
      </c>
      <c r="C92" s="10" t="s">
        <v>14</v>
      </c>
      <c r="D92" s="19" t="s">
        <v>15</v>
      </c>
      <c r="E92" s="20">
        <f t="shared" si="19"/>
        <v>28230</v>
      </c>
      <c r="F92" s="21">
        <f>SUM(F93:J96)</f>
        <v>28230</v>
      </c>
      <c r="G92" s="21"/>
      <c r="H92" s="21"/>
      <c r="I92" s="21"/>
      <c r="J92" s="21"/>
      <c r="K92" s="20">
        <f>SUM(K93:K96)</f>
        <v>0</v>
      </c>
      <c r="L92" s="30">
        <f t="shared" ref="L92:N92" si="22">SUM(L93:L96)</f>
        <v>0</v>
      </c>
      <c r="M92" s="30">
        <f t="shared" si="22"/>
        <v>0</v>
      </c>
      <c r="N92" s="30">
        <f t="shared" si="22"/>
        <v>0</v>
      </c>
      <c r="O92" s="10" t="s">
        <v>63</v>
      </c>
    </row>
    <row r="93" spans="1:15" ht="63" x14ac:dyDescent="0.25">
      <c r="A93" s="27"/>
      <c r="B93" s="12"/>
      <c r="C93" s="24"/>
      <c r="D93" s="19" t="s">
        <v>17</v>
      </c>
      <c r="E93" s="20">
        <f t="shared" si="19"/>
        <v>0</v>
      </c>
      <c r="F93" s="21">
        <v>0</v>
      </c>
      <c r="G93" s="21"/>
      <c r="H93" s="21"/>
      <c r="I93" s="21"/>
      <c r="J93" s="21"/>
      <c r="K93" s="20">
        <v>0</v>
      </c>
      <c r="L93" s="30">
        <v>0</v>
      </c>
      <c r="M93" s="30">
        <v>0</v>
      </c>
      <c r="N93" s="30">
        <v>0</v>
      </c>
      <c r="O93" s="10"/>
    </row>
    <row r="94" spans="1:15" ht="47.25" x14ac:dyDescent="0.25">
      <c r="A94" s="27"/>
      <c r="B94" s="12"/>
      <c r="C94" s="24"/>
      <c r="D94" s="19" t="s">
        <v>18</v>
      </c>
      <c r="E94" s="20">
        <f t="shared" si="19"/>
        <v>0</v>
      </c>
      <c r="F94" s="21">
        <v>0</v>
      </c>
      <c r="G94" s="21"/>
      <c r="H94" s="21"/>
      <c r="I94" s="21"/>
      <c r="J94" s="21"/>
      <c r="K94" s="20">
        <v>0</v>
      </c>
      <c r="L94" s="30">
        <v>0</v>
      </c>
      <c r="M94" s="30">
        <v>0</v>
      </c>
      <c r="N94" s="30">
        <v>0</v>
      </c>
      <c r="O94" s="10"/>
    </row>
    <row r="95" spans="1:15" ht="63" x14ac:dyDescent="0.25">
      <c r="A95" s="27"/>
      <c r="B95" s="12"/>
      <c r="C95" s="24"/>
      <c r="D95" s="19" t="s">
        <v>19</v>
      </c>
      <c r="E95" s="20">
        <f t="shared" si="19"/>
        <v>28230</v>
      </c>
      <c r="F95" s="28">
        <v>28230</v>
      </c>
      <c r="G95" s="28"/>
      <c r="H95" s="28"/>
      <c r="I95" s="28"/>
      <c r="J95" s="28"/>
      <c r="K95" s="30">
        <v>0</v>
      </c>
      <c r="L95" s="30">
        <v>0</v>
      </c>
      <c r="M95" s="30">
        <v>0</v>
      </c>
      <c r="N95" s="30">
        <v>0</v>
      </c>
      <c r="O95" s="10"/>
    </row>
    <row r="96" spans="1:15" ht="37.5" customHeight="1" x14ac:dyDescent="0.25">
      <c r="A96" s="27"/>
      <c r="B96" s="12"/>
      <c r="C96" s="24"/>
      <c r="D96" s="19" t="s">
        <v>20</v>
      </c>
      <c r="E96" s="20">
        <f t="shared" si="19"/>
        <v>0</v>
      </c>
      <c r="F96" s="28">
        <v>0</v>
      </c>
      <c r="G96" s="28"/>
      <c r="H96" s="28"/>
      <c r="I96" s="28"/>
      <c r="J96" s="28"/>
      <c r="K96" s="20">
        <v>0</v>
      </c>
      <c r="L96" s="30">
        <v>0</v>
      </c>
      <c r="M96" s="30">
        <v>0</v>
      </c>
      <c r="N96" s="30">
        <v>0</v>
      </c>
      <c r="O96" s="10"/>
    </row>
    <row r="97" spans="1:23" ht="15.75" customHeight="1" x14ac:dyDescent="0.25">
      <c r="A97" s="17" t="s">
        <v>64</v>
      </c>
      <c r="B97" s="37" t="s">
        <v>65</v>
      </c>
      <c r="C97" s="10" t="s">
        <v>14</v>
      </c>
      <c r="D97" s="19" t="s">
        <v>15</v>
      </c>
      <c r="E97" s="20">
        <f>SUM(E98:E101)</f>
        <v>1750</v>
      </c>
      <c r="F97" s="28">
        <f>SUM(F98:J101)</f>
        <v>350</v>
      </c>
      <c r="G97" s="29"/>
      <c r="H97" s="29"/>
      <c r="I97" s="29"/>
      <c r="J97" s="29"/>
      <c r="K97" s="20">
        <f>SUM(K98:K101)</f>
        <v>350</v>
      </c>
      <c r="L97" s="30">
        <f t="shared" ref="L97:N97" si="23">SUM(L98:L101)</f>
        <v>350</v>
      </c>
      <c r="M97" s="30">
        <f t="shared" si="23"/>
        <v>350</v>
      </c>
      <c r="N97" s="30">
        <f t="shared" si="23"/>
        <v>350</v>
      </c>
      <c r="O97" s="26" t="s">
        <v>66</v>
      </c>
    </row>
    <row r="98" spans="1:23" ht="63" x14ac:dyDescent="0.25">
      <c r="A98" s="27"/>
      <c r="B98" s="25"/>
      <c r="C98" s="24"/>
      <c r="D98" s="19" t="s">
        <v>17</v>
      </c>
      <c r="E98" s="20">
        <f t="shared" ref="E98:E106" si="24">SUM(F98:N98)</f>
        <v>0</v>
      </c>
      <c r="F98" s="28">
        <f>F103</f>
        <v>0</v>
      </c>
      <c r="G98" s="29"/>
      <c r="H98" s="29"/>
      <c r="I98" s="29"/>
      <c r="J98" s="29"/>
      <c r="K98" s="20">
        <f>K103</f>
        <v>0</v>
      </c>
      <c r="L98" s="20">
        <f>L103</f>
        <v>0</v>
      </c>
      <c r="M98" s="20">
        <f>M103</f>
        <v>0</v>
      </c>
      <c r="N98" s="20">
        <f>N103</f>
        <v>0</v>
      </c>
      <c r="O98" s="26"/>
    </row>
    <row r="99" spans="1:23" ht="47.25" x14ac:dyDescent="0.25">
      <c r="A99" s="27"/>
      <c r="B99" s="25"/>
      <c r="C99" s="24"/>
      <c r="D99" s="19" t="s">
        <v>18</v>
      </c>
      <c r="E99" s="20">
        <f t="shared" si="24"/>
        <v>0</v>
      </c>
      <c r="F99" s="28">
        <f>F104</f>
        <v>0</v>
      </c>
      <c r="G99" s="29"/>
      <c r="H99" s="29"/>
      <c r="I99" s="29"/>
      <c r="J99" s="29"/>
      <c r="K99" s="20">
        <f t="shared" ref="K99:N101" si="25">K104</f>
        <v>0</v>
      </c>
      <c r="L99" s="20">
        <f t="shared" si="25"/>
        <v>0</v>
      </c>
      <c r="M99" s="20">
        <f t="shared" si="25"/>
        <v>0</v>
      </c>
      <c r="N99" s="20">
        <f t="shared" si="25"/>
        <v>0</v>
      </c>
      <c r="O99" s="26"/>
    </row>
    <row r="100" spans="1:23" ht="63" x14ac:dyDescent="0.25">
      <c r="A100" s="27"/>
      <c r="B100" s="25"/>
      <c r="C100" s="24"/>
      <c r="D100" s="19" t="s">
        <v>19</v>
      </c>
      <c r="E100" s="20">
        <f t="shared" si="24"/>
        <v>1750</v>
      </c>
      <c r="F100" s="28">
        <f>F105</f>
        <v>350</v>
      </c>
      <c r="G100" s="29"/>
      <c r="H100" s="29"/>
      <c r="I100" s="29"/>
      <c r="J100" s="29"/>
      <c r="K100" s="20">
        <f t="shared" si="25"/>
        <v>350</v>
      </c>
      <c r="L100" s="20">
        <f t="shared" si="25"/>
        <v>350</v>
      </c>
      <c r="M100" s="20">
        <f t="shared" si="25"/>
        <v>350</v>
      </c>
      <c r="N100" s="20">
        <f t="shared" si="25"/>
        <v>350</v>
      </c>
      <c r="O100" s="26"/>
    </row>
    <row r="101" spans="1:23" ht="37.5" customHeight="1" x14ac:dyDescent="0.25">
      <c r="A101" s="27"/>
      <c r="B101" s="25"/>
      <c r="C101" s="24"/>
      <c r="D101" s="19" t="s">
        <v>20</v>
      </c>
      <c r="E101" s="20">
        <f t="shared" si="24"/>
        <v>0</v>
      </c>
      <c r="F101" s="28">
        <f>F106</f>
        <v>0</v>
      </c>
      <c r="G101" s="29"/>
      <c r="H101" s="29"/>
      <c r="I101" s="29"/>
      <c r="J101" s="29"/>
      <c r="K101" s="20">
        <f t="shared" si="25"/>
        <v>0</v>
      </c>
      <c r="L101" s="20">
        <f t="shared" si="25"/>
        <v>0</v>
      </c>
      <c r="M101" s="20">
        <f t="shared" si="25"/>
        <v>0</v>
      </c>
      <c r="N101" s="20">
        <f t="shared" si="25"/>
        <v>0</v>
      </c>
      <c r="O101" s="26"/>
    </row>
    <row r="102" spans="1:23" ht="15.75" customHeight="1" x14ac:dyDescent="0.25">
      <c r="A102" s="17" t="s">
        <v>67</v>
      </c>
      <c r="B102" s="34" t="s">
        <v>68</v>
      </c>
      <c r="C102" s="10" t="s">
        <v>14</v>
      </c>
      <c r="D102" s="19" t="s">
        <v>15</v>
      </c>
      <c r="E102" s="20">
        <f t="shared" si="24"/>
        <v>1750</v>
      </c>
      <c r="F102" s="21">
        <f>SUM(F103:J106)</f>
        <v>350</v>
      </c>
      <c r="G102" s="22"/>
      <c r="H102" s="22"/>
      <c r="I102" s="22"/>
      <c r="J102" s="22"/>
      <c r="K102" s="20">
        <f>SUM(K103:K106)</f>
        <v>350</v>
      </c>
      <c r="L102" s="30">
        <f t="shared" ref="L102:N102" si="26">SUM(L103:L106)</f>
        <v>350</v>
      </c>
      <c r="M102" s="30">
        <f t="shared" si="26"/>
        <v>350</v>
      </c>
      <c r="N102" s="30">
        <f t="shared" si="26"/>
        <v>350</v>
      </c>
      <c r="O102" s="26" t="s">
        <v>66</v>
      </c>
    </row>
    <row r="103" spans="1:23" ht="51" customHeight="1" x14ac:dyDescent="0.25">
      <c r="A103" s="27"/>
      <c r="B103" s="12"/>
      <c r="C103" s="24"/>
      <c r="D103" s="19" t="s">
        <v>17</v>
      </c>
      <c r="E103" s="20">
        <f t="shared" si="24"/>
        <v>0</v>
      </c>
      <c r="F103" s="21">
        <v>0</v>
      </c>
      <c r="G103" s="22"/>
      <c r="H103" s="22"/>
      <c r="I103" s="22"/>
      <c r="J103" s="22"/>
      <c r="K103" s="20">
        <v>0</v>
      </c>
      <c r="L103" s="30">
        <v>0</v>
      </c>
      <c r="M103" s="30">
        <v>0</v>
      </c>
      <c r="N103" s="30">
        <v>0</v>
      </c>
      <c r="O103" s="26"/>
    </row>
    <row r="104" spans="1:23" ht="47.25" x14ac:dyDescent="0.25">
      <c r="A104" s="27"/>
      <c r="B104" s="12"/>
      <c r="C104" s="24"/>
      <c r="D104" s="19" t="s">
        <v>18</v>
      </c>
      <c r="E104" s="20">
        <f t="shared" si="24"/>
        <v>0</v>
      </c>
      <c r="F104" s="21">
        <v>0</v>
      </c>
      <c r="G104" s="22"/>
      <c r="H104" s="22"/>
      <c r="I104" s="22"/>
      <c r="J104" s="22"/>
      <c r="K104" s="20">
        <v>0</v>
      </c>
      <c r="L104" s="30">
        <v>0</v>
      </c>
      <c r="M104" s="30">
        <v>0</v>
      </c>
      <c r="N104" s="30">
        <v>0</v>
      </c>
      <c r="O104" s="26"/>
    </row>
    <row r="105" spans="1:23" ht="78.75" customHeight="1" x14ac:dyDescent="0.25">
      <c r="A105" s="27"/>
      <c r="B105" s="12"/>
      <c r="C105" s="24"/>
      <c r="D105" s="19" t="s">
        <v>19</v>
      </c>
      <c r="E105" s="20">
        <f t="shared" si="24"/>
        <v>1750</v>
      </c>
      <c r="F105" s="28">
        <v>350</v>
      </c>
      <c r="G105" s="29"/>
      <c r="H105" s="29"/>
      <c r="I105" s="29"/>
      <c r="J105" s="29"/>
      <c r="K105" s="30">
        <v>350</v>
      </c>
      <c r="L105" s="30">
        <v>350</v>
      </c>
      <c r="M105" s="30">
        <v>350</v>
      </c>
      <c r="N105" s="30">
        <v>350</v>
      </c>
      <c r="O105" s="26"/>
    </row>
    <row r="106" spans="1:23" ht="37.5" customHeight="1" x14ac:dyDescent="0.25">
      <c r="A106" s="27"/>
      <c r="B106" s="12"/>
      <c r="C106" s="24"/>
      <c r="D106" s="19" t="s">
        <v>20</v>
      </c>
      <c r="E106" s="20">
        <f t="shared" si="24"/>
        <v>0</v>
      </c>
      <c r="F106" s="21">
        <v>0</v>
      </c>
      <c r="G106" s="22"/>
      <c r="H106" s="22"/>
      <c r="I106" s="22"/>
      <c r="J106" s="22"/>
      <c r="K106" s="20">
        <v>0</v>
      </c>
      <c r="L106" s="30">
        <v>0</v>
      </c>
      <c r="M106" s="30">
        <v>0</v>
      </c>
      <c r="N106" s="30">
        <v>0</v>
      </c>
      <c r="O106" s="26"/>
    </row>
    <row r="107" spans="1:23" s="47" customFormat="1" ht="23.25" customHeight="1" x14ac:dyDescent="0.25">
      <c r="A107" s="38"/>
      <c r="B107" s="18" t="s">
        <v>69</v>
      </c>
      <c r="C107" s="39"/>
      <c r="D107" s="40" t="s">
        <v>15</v>
      </c>
      <c r="E107" s="41">
        <f>SUM(E108:E111)</f>
        <v>2829755.7285699998</v>
      </c>
      <c r="F107" s="42">
        <f>SUM(F108:J111)</f>
        <v>640047.90109000006</v>
      </c>
      <c r="G107" s="43"/>
      <c r="H107" s="43"/>
      <c r="I107" s="43"/>
      <c r="J107" s="43"/>
      <c r="K107" s="44">
        <f>SUM(K108:K111)</f>
        <v>547400.11190999998</v>
      </c>
      <c r="L107" s="45">
        <f t="shared" ref="L107:N107" si="27">SUM(L108:L111)</f>
        <v>547435.90518999996</v>
      </c>
      <c r="M107" s="45">
        <f t="shared" si="27"/>
        <v>547435.90518999996</v>
      </c>
      <c r="N107" s="45">
        <f t="shared" si="27"/>
        <v>547435.90518999996</v>
      </c>
      <c r="O107" s="46"/>
    </row>
    <row r="108" spans="1:23" s="47" customFormat="1" ht="63" x14ac:dyDescent="0.25">
      <c r="A108" s="48"/>
      <c r="B108" s="25"/>
      <c r="C108" s="39"/>
      <c r="D108" s="40" t="s">
        <v>17</v>
      </c>
      <c r="E108" s="49">
        <f>SUM(F108:N108)</f>
        <v>0</v>
      </c>
      <c r="F108" s="42">
        <f>F8+F98</f>
        <v>0</v>
      </c>
      <c r="G108" s="50"/>
      <c r="H108" s="50"/>
      <c r="I108" s="50"/>
      <c r="J108" s="50"/>
      <c r="K108" s="49">
        <f t="shared" ref="K108:N111" si="28">K8+K98</f>
        <v>0</v>
      </c>
      <c r="L108" s="51">
        <f t="shared" si="28"/>
        <v>0</v>
      </c>
      <c r="M108" s="51">
        <f t="shared" si="28"/>
        <v>0</v>
      </c>
      <c r="N108" s="51">
        <f t="shared" si="28"/>
        <v>0</v>
      </c>
      <c r="O108" s="52"/>
    </row>
    <row r="109" spans="1:23" s="47" customFormat="1" ht="47.25" x14ac:dyDescent="0.25">
      <c r="A109" s="48"/>
      <c r="B109" s="25"/>
      <c r="C109" s="39"/>
      <c r="D109" s="40" t="s">
        <v>18</v>
      </c>
      <c r="E109" s="49">
        <f t="shared" ref="E109:E111" si="29">SUM(F109:N109)</f>
        <v>0</v>
      </c>
      <c r="F109" s="42">
        <f>F9+F99</f>
        <v>0</v>
      </c>
      <c r="G109" s="50"/>
      <c r="H109" s="50"/>
      <c r="I109" s="50"/>
      <c r="J109" s="50"/>
      <c r="K109" s="49">
        <f t="shared" si="28"/>
        <v>0</v>
      </c>
      <c r="L109" s="51">
        <f t="shared" si="28"/>
        <v>0</v>
      </c>
      <c r="M109" s="51">
        <f t="shared" si="28"/>
        <v>0</v>
      </c>
      <c r="N109" s="51">
        <f t="shared" si="28"/>
        <v>0</v>
      </c>
      <c r="O109" s="52"/>
    </row>
    <row r="110" spans="1:23" s="47" customFormat="1" ht="51.75" customHeight="1" x14ac:dyDescent="0.25">
      <c r="A110" s="48"/>
      <c r="B110" s="25"/>
      <c r="C110" s="39"/>
      <c r="D110" s="40" t="s">
        <v>19</v>
      </c>
      <c r="E110" s="49">
        <f t="shared" si="29"/>
        <v>2829755.7285699998</v>
      </c>
      <c r="F110" s="42">
        <f>F10+F100</f>
        <v>640047.90109000006</v>
      </c>
      <c r="G110" s="50"/>
      <c r="H110" s="50"/>
      <c r="I110" s="50"/>
      <c r="J110" s="50"/>
      <c r="K110" s="49">
        <f>K10+K100</f>
        <v>547400.11190999998</v>
      </c>
      <c r="L110" s="51">
        <f t="shared" si="28"/>
        <v>547435.90518999996</v>
      </c>
      <c r="M110" s="51">
        <f t="shared" si="28"/>
        <v>547435.90518999996</v>
      </c>
      <c r="N110" s="51">
        <f t="shared" si="28"/>
        <v>547435.90518999996</v>
      </c>
      <c r="O110" s="52"/>
    </row>
    <row r="111" spans="1:23" s="47" customFormat="1" ht="31.5" x14ac:dyDescent="0.25">
      <c r="A111" s="48"/>
      <c r="B111" s="25"/>
      <c r="C111" s="39"/>
      <c r="D111" s="40" t="s">
        <v>20</v>
      </c>
      <c r="E111" s="49">
        <f t="shared" si="29"/>
        <v>0</v>
      </c>
      <c r="F111" s="42">
        <f>F11+F101</f>
        <v>0</v>
      </c>
      <c r="G111" s="50"/>
      <c r="H111" s="50"/>
      <c r="I111" s="50"/>
      <c r="J111" s="50"/>
      <c r="K111" s="49">
        <f t="shared" si="28"/>
        <v>0</v>
      </c>
      <c r="L111" s="51">
        <f t="shared" si="28"/>
        <v>0</v>
      </c>
      <c r="M111" s="51">
        <f t="shared" si="28"/>
        <v>0</v>
      </c>
      <c r="N111" s="51">
        <f t="shared" si="28"/>
        <v>0</v>
      </c>
      <c r="O111" s="52"/>
    </row>
    <row r="112" spans="1:23" ht="23.2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53" t="s">
        <v>70</v>
      </c>
      <c r="P112" s="1"/>
      <c r="Q112" s="1"/>
      <c r="R112" s="1"/>
      <c r="S112" s="1"/>
      <c r="T112" s="1"/>
      <c r="U112" s="1"/>
      <c r="V112" s="1"/>
      <c r="W112" s="53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"/>
      <c r="B114" s="1"/>
      <c r="C114" s="1"/>
      <c r="D114" s="1"/>
      <c r="E114" s="1"/>
      <c r="F114" s="1" t="s">
        <v>71</v>
      </c>
      <c r="G114" s="54" t="s">
        <v>72</v>
      </c>
      <c r="H114" s="54"/>
      <c r="I114" s="1"/>
      <c r="J114" s="1"/>
      <c r="K114" s="1"/>
      <c r="L114" s="55"/>
      <c r="M114" s="55"/>
      <c r="N114" s="1"/>
      <c r="O114" s="1"/>
      <c r="P114" s="1"/>
      <c r="Q114" s="1"/>
      <c r="R114" s="1"/>
      <c r="S114" s="1"/>
      <c r="T114" s="1"/>
      <c r="U114" s="1"/>
      <c r="V114" s="1"/>
      <c r="W114" s="56"/>
    </row>
    <row r="115" spans="1:23" ht="15.7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</row>
    <row r="116" spans="1:23" ht="15.7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</row>
    <row r="117" spans="1:23" ht="15.7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</row>
    <row r="118" spans="1:23" ht="15.7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</row>
    <row r="119" spans="1:23" ht="15.7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</row>
    <row r="120" spans="1:23" ht="15.7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</row>
    <row r="121" spans="1:23" ht="15.7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</row>
    <row r="122" spans="1:23" ht="15.7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</row>
    <row r="123" spans="1:23" ht="15.7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</row>
    <row r="124" spans="1:23" ht="15.7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</row>
    <row r="125" spans="1:23" ht="15.7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</row>
    <row r="126" spans="1:23" ht="15.7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</row>
    <row r="127" spans="1:23" ht="15.7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</row>
    <row r="128" spans="1:23" ht="15.7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</row>
    <row r="129" spans="1:15" ht="15.7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</row>
    <row r="130" spans="1:15" ht="15.7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</row>
    <row r="131" spans="1:15" ht="15.7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</row>
    <row r="132" spans="1:15" ht="15.7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</row>
    <row r="133" spans="1:15" ht="15.7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</row>
    <row r="134" spans="1:15" ht="15.7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</row>
    <row r="135" spans="1:15" ht="15.7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</row>
    <row r="136" spans="1:15" ht="15.75" x14ac:dyDescent="0.25">
      <c r="A136" s="57" t="s">
        <v>73</v>
      </c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</row>
    <row r="137" spans="1:15" ht="15.7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</row>
  </sheetData>
  <mergeCells count="225">
    <mergeCell ref="A134:O134"/>
    <mergeCell ref="A135:O135"/>
    <mergeCell ref="A136:O136"/>
    <mergeCell ref="A137:O137"/>
    <mergeCell ref="A128:O128"/>
    <mergeCell ref="A129:O129"/>
    <mergeCell ref="A130:O130"/>
    <mergeCell ref="A131:O131"/>
    <mergeCell ref="A132:O132"/>
    <mergeCell ref="A133:O133"/>
    <mergeCell ref="A122:O122"/>
    <mergeCell ref="A123:O123"/>
    <mergeCell ref="A124:O124"/>
    <mergeCell ref="A125:O125"/>
    <mergeCell ref="A126:O126"/>
    <mergeCell ref="A127:O127"/>
    <mergeCell ref="A116:O116"/>
    <mergeCell ref="A117:O117"/>
    <mergeCell ref="A118:O118"/>
    <mergeCell ref="A119:O119"/>
    <mergeCell ref="A120:O120"/>
    <mergeCell ref="A121:O121"/>
    <mergeCell ref="F109:J109"/>
    <mergeCell ref="F110:J110"/>
    <mergeCell ref="F111:J111"/>
    <mergeCell ref="G114:H114"/>
    <mergeCell ref="L114:M114"/>
    <mergeCell ref="A115:O115"/>
    <mergeCell ref="O102:O106"/>
    <mergeCell ref="F103:J103"/>
    <mergeCell ref="F104:J104"/>
    <mergeCell ref="F105:J105"/>
    <mergeCell ref="F106:J106"/>
    <mergeCell ref="A107:A111"/>
    <mergeCell ref="B107:C111"/>
    <mergeCell ref="F107:J107"/>
    <mergeCell ref="O107:O111"/>
    <mergeCell ref="F108:J108"/>
    <mergeCell ref="F98:J98"/>
    <mergeCell ref="F99:J99"/>
    <mergeCell ref="F100:J100"/>
    <mergeCell ref="F101:J101"/>
    <mergeCell ref="A102:A106"/>
    <mergeCell ref="B102:B106"/>
    <mergeCell ref="C102:C106"/>
    <mergeCell ref="F102:J102"/>
    <mergeCell ref="O92:O96"/>
    <mergeCell ref="F93:J93"/>
    <mergeCell ref="F94:J94"/>
    <mergeCell ref="F95:J95"/>
    <mergeCell ref="F96:J96"/>
    <mergeCell ref="A97:A101"/>
    <mergeCell ref="B97:B101"/>
    <mergeCell ref="C97:C101"/>
    <mergeCell ref="F97:J97"/>
    <mergeCell ref="O97:O101"/>
    <mergeCell ref="F88:J88"/>
    <mergeCell ref="F89:J89"/>
    <mergeCell ref="F90:J90"/>
    <mergeCell ref="F91:J91"/>
    <mergeCell ref="A92:A96"/>
    <mergeCell ref="B92:B96"/>
    <mergeCell ref="C92:C96"/>
    <mergeCell ref="F92:J92"/>
    <mergeCell ref="O82:O86"/>
    <mergeCell ref="F83:J83"/>
    <mergeCell ref="F84:J84"/>
    <mergeCell ref="F85:J85"/>
    <mergeCell ref="F86:J86"/>
    <mergeCell ref="A87:A91"/>
    <mergeCell ref="B87:B91"/>
    <mergeCell ref="C87:C91"/>
    <mergeCell ref="F87:J87"/>
    <mergeCell ref="O87:O91"/>
    <mergeCell ref="F78:J78"/>
    <mergeCell ref="F79:J79"/>
    <mergeCell ref="F80:J80"/>
    <mergeCell ref="F81:J81"/>
    <mergeCell ref="A82:A86"/>
    <mergeCell ref="B82:B86"/>
    <mergeCell ref="C82:C86"/>
    <mergeCell ref="F82:J82"/>
    <mergeCell ref="O72:O76"/>
    <mergeCell ref="F73:J73"/>
    <mergeCell ref="F74:J74"/>
    <mergeCell ref="F75:J75"/>
    <mergeCell ref="F76:J76"/>
    <mergeCell ref="A77:A81"/>
    <mergeCell ref="B77:B81"/>
    <mergeCell ref="C77:C81"/>
    <mergeCell ref="F77:J77"/>
    <mergeCell ref="O77:O81"/>
    <mergeCell ref="F68:J68"/>
    <mergeCell ref="F69:J69"/>
    <mergeCell ref="F70:J70"/>
    <mergeCell ref="F71:J71"/>
    <mergeCell ref="A72:A76"/>
    <mergeCell ref="B72:B76"/>
    <mergeCell ref="C72:C76"/>
    <mergeCell ref="F72:J72"/>
    <mergeCell ref="O62:O66"/>
    <mergeCell ref="F63:J63"/>
    <mergeCell ref="F64:J64"/>
    <mergeCell ref="F65:J65"/>
    <mergeCell ref="F66:J66"/>
    <mergeCell ref="A67:A71"/>
    <mergeCell ref="B67:B71"/>
    <mergeCell ref="C67:C71"/>
    <mergeCell ref="F67:J67"/>
    <mergeCell ref="O67:O71"/>
    <mergeCell ref="F58:J58"/>
    <mergeCell ref="F59:J59"/>
    <mergeCell ref="F60:J60"/>
    <mergeCell ref="F61:J61"/>
    <mergeCell ref="A62:A66"/>
    <mergeCell ref="B62:B66"/>
    <mergeCell ref="C62:C66"/>
    <mergeCell ref="F62:J62"/>
    <mergeCell ref="O52:O56"/>
    <mergeCell ref="F53:J53"/>
    <mergeCell ref="F54:J54"/>
    <mergeCell ref="F55:J55"/>
    <mergeCell ref="F56:J56"/>
    <mergeCell ref="A57:A61"/>
    <mergeCell ref="B57:B61"/>
    <mergeCell ref="C57:C61"/>
    <mergeCell ref="F57:J57"/>
    <mergeCell ref="O57:O61"/>
    <mergeCell ref="F48:J48"/>
    <mergeCell ref="F49:J49"/>
    <mergeCell ref="F50:J50"/>
    <mergeCell ref="F51:J51"/>
    <mergeCell ref="A52:A56"/>
    <mergeCell ref="B52:B56"/>
    <mergeCell ref="C52:C56"/>
    <mergeCell ref="F52:J52"/>
    <mergeCell ref="O42:O46"/>
    <mergeCell ref="F43:J43"/>
    <mergeCell ref="F44:J44"/>
    <mergeCell ref="F45:J45"/>
    <mergeCell ref="F46:J46"/>
    <mergeCell ref="A47:A51"/>
    <mergeCell ref="B47:B51"/>
    <mergeCell ref="C47:C51"/>
    <mergeCell ref="F47:J47"/>
    <mergeCell ref="O47:O51"/>
    <mergeCell ref="F38:J38"/>
    <mergeCell ref="F39:J39"/>
    <mergeCell ref="F40:J40"/>
    <mergeCell ref="F41:J41"/>
    <mergeCell ref="A42:A46"/>
    <mergeCell ref="B42:B46"/>
    <mergeCell ref="C42:C46"/>
    <mergeCell ref="F42:J42"/>
    <mergeCell ref="O32:O36"/>
    <mergeCell ref="F33:J33"/>
    <mergeCell ref="F34:J34"/>
    <mergeCell ref="F35:J35"/>
    <mergeCell ref="F36:J36"/>
    <mergeCell ref="A37:A41"/>
    <mergeCell ref="B37:B41"/>
    <mergeCell ref="C37:C41"/>
    <mergeCell ref="F37:J37"/>
    <mergeCell ref="O37:O41"/>
    <mergeCell ref="F28:J28"/>
    <mergeCell ref="F29:J29"/>
    <mergeCell ref="F30:J30"/>
    <mergeCell ref="F31:J31"/>
    <mergeCell ref="A32:A36"/>
    <mergeCell ref="B32:B36"/>
    <mergeCell ref="C32:C36"/>
    <mergeCell ref="F32:J32"/>
    <mergeCell ref="O22:O26"/>
    <mergeCell ref="F23:J23"/>
    <mergeCell ref="F24:J24"/>
    <mergeCell ref="F25:J25"/>
    <mergeCell ref="F26:J26"/>
    <mergeCell ref="A27:A31"/>
    <mergeCell ref="B27:B31"/>
    <mergeCell ref="C27:C31"/>
    <mergeCell ref="F27:J27"/>
    <mergeCell ref="O27:O31"/>
    <mergeCell ref="F18:J18"/>
    <mergeCell ref="F19:J19"/>
    <mergeCell ref="F20:J20"/>
    <mergeCell ref="F21:J21"/>
    <mergeCell ref="A22:A26"/>
    <mergeCell ref="B22:B26"/>
    <mergeCell ref="C22:C26"/>
    <mergeCell ref="F22:J22"/>
    <mergeCell ref="O12:O16"/>
    <mergeCell ref="F13:J13"/>
    <mergeCell ref="F14:J14"/>
    <mergeCell ref="F15:J15"/>
    <mergeCell ref="F16:J16"/>
    <mergeCell ref="A17:A21"/>
    <mergeCell ref="B17:B21"/>
    <mergeCell ref="C17:C21"/>
    <mergeCell ref="F17:J17"/>
    <mergeCell ref="O17:O21"/>
    <mergeCell ref="F10:J10"/>
    <mergeCell ref="F11:J11"/>
    <mergeCell ref="A12:A16"/>
    <mergeCell ref="B12:B16"/>
    <mergeCell ref="C12:C16"/>
    <mergeCell ref="F12:J12"/>
    <mergeCell ref="O4:O5"/>
    <mergeCell ref="F5:J5"/>
    <mergeCell ref="F6:J6"/>
    <mergeCell ref="A7:A11"/>
    <mergeCell ref="B7:B11"/>
    <mergeCell ref="C7:C11"/>
    <mergeCell ref="F7:J7"/>
    <mergeCell ref="O7:O11"/>
    <mergeCell ref="F8:J8"/>
    <mergeCell ref="F9:J9"/>
    <mergeCell ref="A4:A5"/>
    <mergeCell ref="B4:B5"/>
    <mergeCell ref="C4:C5"/>
    <mergeCell ref="D4:D5"/>
    <mergeCell ref="E4:E5"/>
    <mergeCell ref="F4:N4"/>
    <mergeCell ref="N1:P1"/>
    <mergeCell ref="A2:O2"/>
    <mergeCell ref="A3:O3"/>
  </mergeCells>
  <pageMargins left="0.70866141732283472" right="0.19685039370078741" top="0.74803149606299213" bottom="0.74803149606299213" header="0.31496062992125984" footer="0.31496062992125984"/>
  <pageSetup paperSize="9" scale="55" fitToHeight="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2026-08-05T15:12:38Z</dcterms:modified>
</cp:coreProperties>
</file>