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3" i="1" l="1"/>
  <c r="M32" i="1"/>
  <c r="L32" i="1"/>
  <c r="K31" i="1"/>
  <c r="M30" i="1"/>
  <c r="L30" i="1"/>
  <c r="E25" i="1"/>
  <c r="F24" i="1"/>
  <c r="E24" i="1" s="1"/>
  <c r="E23" i="1"/>
  <c r="F22" i="1"/>
  <c r="E22" i="1"/>
  <c r="N21" i="1"/>
  <c r="M21" i="1"/>
  <c r="L21" i="1"/>
  <c r="K21" i="1"/>
  <c r="E17" i="1"/>
  <c r="K16" i="1"/>
  <c r="E16" i="1" s="1"/>
  <c r="E15" i="1"/>
  <c r="K14" i="1"/>
  <c r="E14" i="1"/>
  <c r="N13" i="1"/>
  <c r="M13" i="1"/>
  <c r="L13" i="1"/>
  <c r="K13" i="1"/>
  <c r="F13" i="1"/>
  <c r="E13" i="1" s="1"/>
  <c r="N12" i="1"/>
  <c r="N33" i="1" s="1"/>
  <c r="M12" i="1"/>
  <c r="M33" i="1" s="1"/>
  <c r="L12" i="1"/>
  <c r="L33" i="1" s="1"/>
  <c r="K12" i="1"/>
  <c r="F12" i="1"/>
  <c r="F33" i="1" s="1"/>
  <c r="E33" i="1" s="1"/>
  <c r="E12" i="1"/>
  <c r="N11" i="1"/>
  <c r="N32" i="1" s="1"/>
  <c r="M11" i="1"/>
  <c r="F11" i="1"/>
  <c r="N10" i="1"/>
  <c r="N31" i="1" s="1"/>
  <c r="M10" i="1"/>
  <c r="M31" i="1" s="1"/>
  <c r="L10" i="1"/>
  <c r="L31" i="1" s="1"/>
  <c r="K10" i="1"/>
  <c r="F10" i="1"/>
  <c r="F31" i="1" s="1"/>
  <c r="N9" i="1"/>
  <c r="N8" i="1" s="1"/>
  <c r="M9" i="1"/>
  <c r="M8" i="1" s="1"/>
  <c r="K9" i="1"/>
  <c r="K30" i="1" s="1"/>
  <c r="F9" i="1"/>
  <c r="F30" i="1" s="1"/>
  <c r="E9" i="1"/>
  <c r="E30" i="1" l="1"/>
  <c r="E31" i="1"/>
  <c r="L29" i="1"/>
  <c r="M29" i="1"/>
  <c r="L8" i="1"/>
  <c r="E10" i="1"/>
  <c r="K11" i="1"/>
  <c r="E11" i="1" s="1"/>
  <c r="N30" i="1"/>
  <c r="N29" i="1" s="1"/>
  <c r="F32" i="1"/>
  <c r="F8" i="1"/>
  <c r="F21" i="1"/>
  <c r="E21" i="1" s="1"/>
  <c r="K8" i="1" l="1"/>
  <c r="E8" i="1" s="1"/>
  <c r="K32" i="1"/>
  <c r="K29" i="1" s="1"/>
  <c r="F29" i="1"/>
  <c r="E29" i="1" l="1"/>
  <c r="E32" i="1"/>
</calcChain>
</file>

<file path=xl/sharedStrings.xml><?xml version="1.0" encoding="utf-8"?>
<sst xmlns="http://schemas.openxmlformats.org/spreadsheetml/2006/main" count="94" uniqueCount="46">
  <si>
    <t>Приложение 3 к постановлению</t>
  </si>
  <si>
    <t>Администрации городского округа Жуковский</t>
  </si>
  <si>
    <t>от 04.08.2026 №966</t>
  </si>
  <si>
    <t>15. Перечень мероприятий подпрограммы 5 «Обеспечение мероприятий по переселению граждан из непригодного для проживания жилищного фонда»</t>
  </si>
  <si>
    <t>№ п/п</t>
  </si>
  <si>
    <t xml:space="preserve">Мероприятие подпрограммы   </t>
  </si>
  <si>
    <t xml:space="preserve">Срок  исполнения мероприятия       </t>
  </si>
  <si>
    <t>Источники финансирования</t>
  </si>
  <si>
    <t xml:space="preserve">Всего  (тыс. руб.)        </t>
  </si>
  <si>
    <t>Объем финансирования по годам (тыс. руб.)</t>
  </si>
  <si>
    <t>Ответственный за выполнение мероприятия подпрограммы</t>
  </si>
  <si>
    <t>2026 год</t>
  </si>
  <si>
    <t>2027 год</t>
  </si>
  <si>
    <t>2028 год</t>
  </si>
  <si>
    <t>2029 год</t>
  </si>
  <si>
    <t>2030 год</t>
  </si>
  <si>
    <t>Основное мероприятие И2.
Федеральный проект «Жилье»</t>
  </si>
  <si>
    <t>2026-2030</t>
  </si>
  <si>
    <t>Итого</t>
  </si>
  <si>
    <t>Отдел жилищной политики Управления земельно-имущественных отношений Администрации городского округа Жуковский</t>
  </si>
  <si>
    <t>Средства бюджета Московской области</t>
  </si>
  <si>
    <t>Средства федерального бюджета</t>
  </si>
  <si>
    <t>Средства бюджета городского округа Жуковский</t>
  </si>
  <si>
    <t>Внебюджетные источники</t>
  </si>
  <si>
    <t>1.1</t>
  </si>
  <si>
    <t>Мероприятие И2.02. 
Обеспечение мероприятий по переселению граждан из непригодного для проживания жилищного фонда, по II этапу</t>
  </si>
  <si>
    <t>Количество граждан, расселенных из непригодного для проживания жилищного фонда, признанного аварийным после 01.01.2017 года, расселенного по Подпрограмме 5, тыс. человек</t>
  </si>
  <si>
    <t>Х</t>
  </si>
  <si>
    <t>Всего</t>
  </si>
  <si>
    <t xml:space="preserve">Итого 2026 год </t>
  </si>
  <si>
    <t>В том числе по кварталам</t>
  </si>
  <si>
    <t xml:space="preserve">2027 год </t>
  </si>
  <si>
    <t xml:space="preserve">2028 год </t>
  </si>
  <si>
    <t xml:space="preserve">2029 год </t>
  </si>
  <si>
    <t xml:space="preserve">2030 год </t>
  </si>
  <si>
    <t>1
квартал</t>
  </si>
  <si>
    <t>1
полугодие</t>
  </si>
  <si>
    <t>9
месяцев</t>
  </si>
  <si>
    <t>12
месяцев</t>
  </si>
  <si>
    <t>-</t>
  </si>
  <si>
    <t>1.2</t>
  </si>
  <si>
    <t>Мероприятие И2.03. 
Обеспечение мероприятий по переселению граждан из непригодного для проживания жилищного фонда путем выплаты выкупной стоимости за изымаемое жилое помещение, а также предоставление субсидий гражданам, переселяемым из аварийного жилищного фонда, на приобретение (строительство) жилых помещений, по II этапу</t>
  </si>
  <si>
    <t xml:space="preserve">Отдел жилищной политики Управления земельно-имущественных отношений Администрации городского округа Жуковский                                                                                             </t>
  </si>
  <si>
    <t>Количество переселенных семей, ед.</t>
  </si>
  <si>
    <t>Итого по подпрограмме 5 «Обеспечение мероприятий по переселению граждан из непригодного для проживания жилищного фонда»</t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</si>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</sst>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#,##0.000"/>
  </numFmts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Protection="1">
      <protection locked="0"/>
    </xf>
    <xf numFmtId="16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164" fontId="2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 wrapText="1"/>
    </xf>
    <xf numFmtId="0" fontId="4" fillId="0" borderId="2" xfId="0" applyFont="1" applyBorder="1" applyAlignment="1" applyProtection="1">
      <alignment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 wrapText="1"/>
      <protection locked="0"/>
    </xf>
    <xf numFmtId="165" fontId="2" fillId="0" borderId="2" xfId="0" applyNumberFormat="1" applyFont="1" applyBorder="1" applyAlignment="1" applyProtection="1">
      <alignment horizontal="right"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 applyProtection="1">
      <alignment horizontal="right" vertical="center" wrapText="1"/>
      <protection locked="0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abSelected="1" workbookViewId="0">
      <selection sqref="A1:XFD1048576"/>
    </sheetView>
  </sheetViews>
  <sheetFormatPr defaultRowHeight="15" x14ac:dyDescent="0.25"/>
  <cols>
    <col min="1" max="1" width="8.5703125" customWidth="1"/>
    <col min="2" max="2" width="45.42578125" customWidth="1"/>
    <col min="3" max="3" width="15.140625" customWidth="1"/>
    <col min="4" max="4" width="19.5703125" customWidth="1"/>
    <col min="5" max="5" width="18.7109375" customWidth="1"/>
    <col min="6" max="6" width="14.140625" customWidth="1"/>
    <col min="7" max="7" width="9.7109375" customWidth="1"/>
    <col min="8" max="8" width="11.28515625" customWidth="1"/>
    <col min="9" max="10" width="9.7109375" customWidth="1"/>
    <col min="11" max="11" width="19.140625" customWidth="1"/>
    <col min="12" max="12" width="18" bestFit="1" customWidth="1"/>
    <col min="13" max="13" width="16.28515625" bestFit="1" customWidth="1"/>
    <col min="14" max="14" width="15" bestFit="1" customWidth="1"/>
    <col min="15" max="15" width="30.7109375" customWidth="1"/>
  </cols>
  <sheetData>
    <row r="1" spans="1:15" ht="15.75" x14ac:dyDescent="0.25">
      <c r="A1" s="1"/>
      <c r="B1" s="1"/>
      <c r="C1" s="1"/>
      <c r="D1" s="1"/>
      <c r="E1" s="2"/>
      <c r="F1" s="3"/>
      <c r="G1" s="3"/>
      <c r="H1" s="3"/>
      <c r="I1" s="3"/>
      <c r="J1" s="3"/>
      <c r="K1" s="4" t="s">
        <v>0</v>
      </c>
      <c r="L1" s="4"/>
      <c r="M1" s="4"/>
      <c r="N1" s="4"/>
      <c r="O1" s="4"/>
    </row>
    <row r="2" spans="1:15" ht="15.75" x14ac:dyDescent="0.25">
      <c r="A2" s="1"/>
      <c r="B2" s="1"/>
      <c r="C2" s="1"/>
      <c r="D2" s="1"/>
      <c r="E2" s="2"/>
      <c r="F2" s="3"/>
      <c r="G2" s="3"/>
      <c r="H2" s="3"/>
      <c r="I2" s="3"/>
      <c r="J2" s="3"/>
      <c r="K2" s="4" t="s">
        <v>1</v>
      </c>
      <c r="L2" s="4"/>
      <c r="M2" s="4"/>
      <c r="N2" s="4"/>
      <c r="O2" s="4"/>
    </row>
    <row r="3" spans="1:1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">
        <v>2</v>
      </c>
    </row>
    <row r="4" spans="1:15" ht="15.75" x14ac:dyDescent="0.2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15.75" x14ac:dyDescent="0.25">
      <c r="A5" s="7" t="s">
        <v>4</v>
      </c>
      <c r="B5" s="8" t="s">
        <v>5</v>
      </c>
      <c r="C5" s="8" t="s">
        <v>6</v>
      </c>
      <c r="D5" s="8" t="s">
        <v>7</v>
      </c>
      <c r="E5" s="9" t="s">
        <v>8</v>
      </c>
      <c r="F5" s="8" t="s">
        <v>9</v>
      </c>
      <c r="G5" s="8"/>
      <c r="H5" s="8"/>
      <c r="I5" s="8"/>
      <c r="J5" s="8"/>
      <c r="K5" s="8"/>
      <c r="L5" s="8"/>
      <c r="M5" s="8"/>
      <c r="N5" s="8"/>
      <c r="O5" s="8" t="s">
        <v>10</v>
      </c>
    </row>
    <row r="6" spans="1:15" ht="15.75" x14ac:dyDescent="0.25">
      <c r="A6" s="7"/>
      <c r="B6" s="8"/>
      <c r="C6" s="8"/>
      <c r="D6" s="8"/>
      <c r="E6" s="9"/>
      <c r="F6" s="8" t="s">
        <v>11</v>
      </c>
      <c r="G6" s="8"/>
      <c r="H6" s="8"/>
      <c r="I6" s="8"/>
      <c r="J6" s="8"/>
      <c r="K6" s="10" t="s">
        <v>12</v>
      </c>
      <c r="L6" s="10" t="s">
        <v>13</v>
      </c>
      <c r="M6" s="10" t="s">
        <v>14</v>
      </c>
      <c r="N6" s="10" t="s">
        <v>15</v>
      </c>
      <c r="O6" s="8"/>
    </row>
    <row r="7" spans="1:15" ht="15.75" x14ac:dyDescent="0.25">
      <c r="A7" s="11">
        <v>1</v>
      </c>
      <c r="B7" s="10">
        <v>2</v>
      </c>
      <c r="C7" s="10">
        <v>3</v>
      </c>
      <c r="D7" s="10">
        <v>4</v>
      </c>
      <c r="E7" s="10">
        <v>5</v>
      </c>
      <c r="F7" s="8">
        <v>6</v>
      </c>
      <c r="G7" s="8"/>
      <c r="H7" s="8"/>
      <c r="I7" s="8"/>
      <c r="J7" s="8"/>
      <c r="K7" s="10">
        <v>7</v>
      </c>
      <c r="L7" s="10">
        <v>8</v>
      </c>
      <c r="M7" s="10">
        <v>9</v>
      </c>
      <c r="N7" s="10">
        <v>10</v>
      </c>
      <c r="O7" s="10">
        <v>11</v>
      </c>
    </row>
    <row r="8" spans="1:15" ht="15.75" x14ac:dyDescent="0.25">
      <c r="A8" s="7">
        <v>1</v>
      </c>
      <c r="B8" s="12" t="s">
        <v>16</v>
      </c>
      <c r="C8" s="8" t="s">
        <v>17</v>
      </c>
      <c r="D8" s="13" t="s">
        <v>18</v>
      </c>
      <c r="E8" s="14">
        <f>SUM(F8:N8)</f>
        <v>593996.45438000001</v>
      </c>
      <c r="F8" s="15">
        <f>SUM(F9:J12)</f>
        <v>26934.434399999998</v>
      </c>
      <c r="G8" s="15"/>
      <c r="H8" s="15"/>
      <c r="I8" s="15"/>
      <c r="J8" s="15"/>
      <c r="K8" s="16">
        <f>SUM(K9:K12)</f>
        <v>567062.01997999998</v>
      </c>
      <c r="L8" s="16">
        <f>SUM(L9:L12)</f>
        <v>0</v>
      </c>
      <c r="M8" s="16">
        <f>SUM(M9:M12)</f>
        <v>0</v>
      </c>
      <c r="N8" s="16">
        <f>SUM(N9:N12)</f>
        <v>0</v>
      </c>
      <c r="O8" s="8" t="s">
        <v>19</v>
      </c>
    </row>
    <row r="9" spans="1:15" ht="25.5" x14ac:dyDescent="0.25">
      <c r="A9" s="7"/>
      <c r="B9" s="12"/>
      <c r="C9" s="8"/>
      <c r="D9" s="17" t="s">
        <v>20</v>
      </c>
      <c r="E9" s="14">
        <f t="shared" ref="E9:E17" si="0">SUM(F9:N9)</f>
        <v>454328.40047000005</v>
      </c>
      <c r="F9" s="15">
        <f>F14+F22</f>
        <v>26763.637409999999</v>
      </c>
      <c r="G9" s="15"/>
      <c r="H9" s="15"/>
      <c r="I9" s="15"/>
      <c r="J9" s="15"/>
      <c r="K9" s="16">
        <f>K14+K22</f>
        <v>427564.76306000003</v>
      </c>
      <c r="L9" s="16">
        <v>0</v>
      </c>
      <c r="M9" s="16">
        <f>M14+M22</f>
        <v>0</v>
      </c>
      <c r="N9" s="16">
        <f>N14+N22</f>
        <v>0</v>
      </c>
      <c r="O9" s="8"/>
    </row>
    <row r="10" spans="1:15" ht="38.25" x14ac:dyDescent="0.25">
      <c r="A10" s="7"/>
      <c r="B10" s="12"/>
      <c r="C10" s="8"/>
      <c r="D10" s="17" t="s">
        <v>21</v>
      </c>
      <c r="E10" s="14">
        <f t="shared" si="0"/>
        <v>0</v>
      </c>
      <c r="F10" s="15">
        <f t="shared" ref="F10:F12" si="1">F15+F23</f>
        <v>0</v>
      </c>
      <c r="G10" s="15"/>
      <c r="H10" s="15"/>
      <c r="I10" s="15"/>
      <c r="J10" s="15"/>
      <c r="K10" s="16">
        <f t="shared" ref="K10:N11" si="2">K15+K23</f>
        <v>0</v>
      </c>
      <c r="L10" s="16">
        <f t="shared" si="2"/>
        <v>0</v>
      </c>
      <c r="M10" s="16">
        <f t="shared" si="2"/>
        <v>0</v>
      </c>
      <c r="N10" s="16">
        <f t="shared" si="2"/>
        <v>0</v>
      </c>
      <c r="O10" s="8"/>
    </row>
    <row r="11" spans="1:15" ht="38.25" x14ac:dyDescent="0.25">
      <c r="A11" s="7"/>
      <c r="B11" s="12"/>
      <c r="C11" s="8"/>
      <c r="D11" s="17" t="s">
        <v>22</v>
      </c>
      <c r="E11" s="14">
        <f t="shared" si="0"/>
        <v>139668.05390999999</v>
      </c>
      <c r="F11" s="15">
        <f>F16+F24</f>
        <v>170.79698999999999</v>
      </c>
      <c r="G11" s="15"/>
      <c r="H11" s="15"/>
      <c r="I11" s="15"/>
      <c r="J11" s="15"/>
      <c r="K11" s="16">
        <f t="shared" si="2"/>
        <v>139497.25691999999</v>
      </c>
      <c r="L11" s="16">
        <v>0</v>
      </c>
      <c r="M11" s="16">
        <f t="shared" si="2"/>
        <v>0</v>
      </c>
      <c r="N11" s="16">
        <f t="shared" si="2"/>
        <v>0</v>
      </c>
      <c r="O11" s="8"/>
    </row>
    <row r="12" spans="1:15" ht="25.5" x14ac:dyDescent="0.25">
      <c r="A12" s="7"/>
      <c r="B12" s="12"/>
      <c r="C12" s="8"/>
      <c r="D12" s="18" t="s">
        <v>23</v>
      </c>
      <c r="E12" s="14">
        <f t="shared" si="0"/>
        <v>0</v>
      </c>
      <c r="F12" s="15">
        <f t="shared" si="1"/>
        <v>0</v>
      </c>
      <c r="G12" s="15"/>
      <c r="H12" s="15"/>
      <c r="I12" s="15"/>
      <c r="J12" s="15"/>
      <c r="K12" s="16">
        <f>K17+K25</f>
        <v>0</v>
      </c>
      <c r="L12" s="16">
        <f>L17+L25</f>
        <v>0</v>
      </c>
      <c r="M12" s="16">
        <f>M17+M25</f>
        <v>0</v>
      </c>
      <c r="N12" s="16">
        <f>N17+N25</f>
        <v>0</v>
      </c>
      <c r="O12" s="8"/>
    </row>
    <row r="13" spans="1:15" ht="15.75" x14ac:dyDescent="0.25">
      <c r="A13" s="19" t="s">
        <v>24</v>
      </c>
      <c r="B13" s="12" t="s">
        <v>25</v>
      </c>
      <c r="C13" s="8" t="s">
        <v>17</v>
      </c>
      <c r="D13" s="13" t="s">
        <v>18</v>
      </c>
      <c r="E13" s="14">
        <f>SUM(F13:N13)</f>
        <v>567062.01997999998</v>
      </c>
      <c r="F13" s="15">
        <f>SUM(F14:J17)</f>
        <v>0</v>
      </c>
      <c r="G13" s="15"/>
      <c r="H13" s="15"/>
      <c r="I13" s="15"/>
      <c r="J13" s="15"/>
      <c r="K13" s="16">
        <f>SUM(K14:K17)</f>
        <v>567062.01997999998</v>
      </c>
      <c r="L13" s="16">
        <f>SUM(L14:L17)</f>
        <v>0</v>
      </c>
      <c r="M13" s="16">
        <f>SUM(M14:M17)</f>
        <v>0</v>
      </c>
      <c r="N13" s="16">
        <f>SUM(N14:N17)</f>
        <v>0</v>
      </c>
      <c r="O13" s="8" t="s">
        <v>19</v>
      </c>
    </row>
    <row r="14" spans="1:15" ht="25.5" x14ac:dyDescent="0.25">
      <c r="A14" s="19"/>
      <c r="B14" s="12"/>
      <c r="C14" s="8"/>
      <c r="D14" s="17" t="s">
        <v>20</v>
      </c>
      <c r="E14" s="14">
        <f t="shared" si="0"/>
        <v>427564.76306000003</v>
      </c>
      <c r="F14" s="15">
        <v>0</v>
      </c>
      <c r="G14" s="15"/>
      <c r="H14" s="15"/>
      <c r="I14" s="15"/>
      <c r="J14" s="15"/>
      <c r="K14" s="16">
        <f>433249.4025-5684.63944</f>
        <v>427564.76306000003</v>
      </c>
      <c r="L14" s="16">
        <v>0</v>
      </c>
      <c r="M14" s="16">
        <v>0</v>
      </c>
      <c r="N14" s="16">
        <v>0</v>
      </c>
      <c r="O14" s="8"/>
    </row>
    <row r="15" spans="1:15" ht="38.25" x14ac:dyDescent="0.25">
      <c r="A15" s="19"/>
      <c r="B15" s="12"/>
      <c r="C15" s="8"/>
      <c r="D15" s="17" t="s">
        <v>21</v>
      </c>
      <c r="E15" s="14">
        <f t="shared" si="0"/>
        <v>0</v>
      </c>
      <c r="F15" s="15">
        <v>0</v>
      </c>
      <c r="G15" s="15"/>
      <c r="H15" s="15"/>
      <c r="I15" s="15"/>
      <c r="J15" s="15"/>
      <c r="K15" s="16">
        <v>0</v>
      </c>
      <c r="L15" s="16">
        <v>0</v>
      </c>
      <c r="M15" s="16">
        <v>0</v>
      </c>
      <c r="N15" s="16">
        <v>0</v>
      </c>
      <c r="O15" s="8"/>
    </row>
    <row r="16" spans="1:15" ht="38.25" x14ac:dyDescent="0.25">
      <c r="A16" s="19"/>
      <c r="B16" s="12"/>
      <c r="C16" s="8"/>
      <c r="D16" s="17" t="s">
        <v>22</v>
      </c>
      <c r="E16" s="14">
        <f t="shared" si="0"/>
        <v>139497.25691999999</v>
      </c>
      <c r="F16" s="15">
        <v>0</v>
      </c>
      <c r="G16" s="15"/>
      <c r="H16" s="15"/>
      <c r="I16" s="15"/>
      <c r="J16" s="15"/>
      <c r="K16" s="16">
        <f>141351.92708-1854.67016</f>
        <v>139497.25691999999</v>
      </c>
      <c r="L16" s="16">
        <v>0</v>
      </c>
      <c r="M16" s="16">
        <v>0</v>
      </c>
      <c r="N16" s="16">
        <v>0</v>
      </c>
      <c r="O16" s="8"/>
    </row>
    <row r="17" spans="1:15" ht="25.5" x14ac:dyDescent="0.25">
      <c r="A17" s="19"/>
      <c r="B17" s="12"/>
      <c r="C17" s="8"/>
      <c r="D17" s="18" t="s">
        <v>23</v>
      </c>
      <c r="E17" s="14">
        <f t="shared" si="0"/>
        <v>0</v>
      </c>
      <c r="F17" s="9">
        <v>0</v>
      </c>
      <c r="G17" s="9"/>
      <c r="H17" s="9"/>
      <c r="I17" s="9"/>
      <c r="J17" s="9"/>
      <c r="K17" s="20">
        <v>0</v>
      </c>
      <c r="L17" s="20">
        <v>0</v>
      </c>
      <c r="M17" s="20">
        <v>0</v>
      </c>
      <c r="N17" s="20">
        <v>0</v>
      </c>
      <c r="O17" s="8"/>
    </row>
    <row r="18" spans="1:15" ht="15.75" x14ac:dyDescent="0.25">
      <c r="A18" s="19"/>
      <c r="B18" s="21" t="s">
        <v>26</v>
      </c>
      <c r="C18" s="22" t="s">
        <v>27</v>
      </c>
      <c r="D18" s="23" t="s">
        <v>27</v>
      </c>
      <c r="E18" s="24" t="s">
        <v>28</v>
      </c>
      <c r="F18" s="8" t="s">
        <v>29</v>
      </c>
      <c r="G18" s="25" t="s">
        <v>30</v>
      </c>
      <c r="H18" s="25"/>
      <c r="I18" s="25"/>
      <c r="J18" s="25"/>
      <c r="K18" s="22" t="s">
        <v>31</v>
      </c>
      <c r="L18" s="22" t="s">
        <v>32</v>
      </c>
      <c r="M18" s="22" t="s">
        <v>33</v>
      </c>
      <c r="N18" s="22" t="s">
        <v>34</v>
      </c>
      <c r="O18" s="8" t="s">
        <v>27</v>
      </c>
    </row>
    <row r="19" spans="1:15" ht="31.5" x14ac:dyDescent="0.25">
      <c r="A19" s="19"/>
      <c r="B19" s="21"/>
      <c r="C19" s="22"/>
      <c r="D19" s="23"/>
      <c r="E19" s="24"/>
      <c r="F19" s="8"/>
      <c r="G19" s="26" t="s">
        <v>35</v>
      </c>
      <c r="H19" s="10" t="s">
        <v>36</v>
      </c>
      <c r="I19" s="10" t="s">
        <v>37</v>
      </c>
      <c r="J19" s="10" t="s">
        <v>38</v>
      </c>
      <c r="K19" s="22"/>
      <c r="L19" s="22"/>
      <c r="M19" s="22"/>
      <c r="N19" s="22"/>
      <c r="O19" s="8"/>
    </row>
    <row r="20" spans="1:15" ht="15.75" x14ac:dyDescent="0.25">
      <c r="A20" s="19"/>
      <c r="B20" s="21"/>
      <c r="C20" s="22"/>
      <c r="D20" s="23"/>
      <c r="E20" s="27">
        <v>0</v>
      </c>
      <c r="F20" s="27">
        <v>0</v>
      </c>
      <c r="G20" s="28" t="s">
        <v>39</v>
      </c>
      <c r="H20" s="28" t="s">
        <v>39</v>
      </c>
      <c r="I20" s="28" t="s">
        <v>39</v>
      </c>
      <c r="J20" s="27">
        <v>0</v>
      </c>
      <c r="K20" s="28" t="s">
        <v>39</v>
      </c>
      <c r="L20" s="28" t="s">
        <v>39</v>
      </c>
      <c r="M20" s="28" t="s">
        <v>39</v>
      </c>
      <c r="N20" s="28" t="s">
        <v>39</v>
      </c>
      <c r="O20" s="8"/>
    </row>
    <row r="21" spans="1:15" ht="15.75" x14ac:dyDescent="0.25">
      <c r="A21" s="19" t="s">
        <v>40</v>
      </c>
      <c r="B21" s="12" t="s">
        <v>41</v>
      </c>
      <c r="C21" s="8" t="s">
        <v>17</v>
      </c>
      <c r="D21" s="13" t="s">
        <v>18</v>
      </c>
      <c r="E21" s="14">
        <f>SUM(F21:N21)</f>
        <v>26934.434399999998</v>
      </c>
      <c r="F21" s="15">
        <f>SUM(F22:J25)</f>
        <v>26934.434399999998</v>
      </c>
      <c r="G21" s="15"/>
      <c r="H21" s="15"/>
      <c r="I21" s="15"/>
      <c r="J21" s="15"/>
      <c r="K21" s="16">
        <f>SUM(K22:K25)</f>
        <v>0</v>
      </c>
      <c r="L21" s="16">
        <f>SUM(L22:L25)</f>
        <v>0</v>
      </c>
      <c r="M21" s="16">
        <f>SUM(M22:M25)</f>
        <v>0</v>
      </c>
      <c r="N21" s="16">
        <f>SUM(N22:N25)</f>
        <v>0</v>
      </c>
      <c r="O21" s="8" t="s">
        <v>42</v>
      </c>
    </row>
    <row r="22" spans="1:15" ht="25.5" x14ac:dyDescent="0.25">
      <c r="A22" s="19"/>
      <c r="B22" s="12"/>
      <c r="C22" s="8"/>
      <c r="D22" s="17" t="s">
        <v>20</v>
      </c>
      <c r="E22" s="14">
        <f t="shared" ref="E22:E25" si="3">SUM(F22:N22)</f>
        <v>26763.637409999999</v>
      </c>
      <c r="F22" s="15">
        <f>17910.52004+8853.11737</f>
        <v>26763.637409999999</v>
      </c>
      <c r="G22" s="15"/>
      <c r="H22" s="15"/>
      <c r="I22" s="15"/>
      <c r="J22" s="15"/>
      <c r="K22" s="16">
        <v>0</v>
      </c>
      <c r="L22" s="16">
        <v>0</v>
      </c>
      <c r="M22" s="16">
        <v>0</v>
      </c>
      <c r="N22" s="16">
        <v>0</v>
      </c>
      <c r="O22" s="8"/>
    </row>
    <row r="23" spans="1:15" ht="38.25" x14ac:dyDescent="0.25">
      <c r="A23" s="19"/>
      <c r="B23" s="12"/>
      <c r="C23" s="8"/>
      <c r="D23" s="17" t="s">
        <v>21</v>
      </c>
      <c r="E23" s="14">
        <f t="shared" si="3"/>
        <v>0</v>
      </c>
      <c r="F23" s="15">
        <v>0</v>
      </c>
      <c r="G23" s="15"/>
      <c r="H23" s="15"/>
      <c r="I23" s="15"/>
      <c r="J23" s="15"/>
      <c r="K23" s="16">
        <v>0</v>
      </c>
      <c r="L23" s="16">
        <v>0</v>
      </c>
      <c r="M23" s="16">
        <v>0</v>
      </c>
      <c r="N23" s="16">
        <v>0</v>
      </c>
      <c r="O23" s="8"/>
    </row>
    <row r="24" spans="1:15" ht="38.25" x14ac:dyDescent="0.25">
      <c r="A24" s="19"/>
      <c r="B24" s="12"/>
      <c r="C24" s="8"/>
      <c r="D24" s="17" t="s">
        <v>22</v>
      </c>
      <c r="E24" s="14">
        <f t="shared" si="3"/>
        <v>170.79698999999999</v>
      </c>
      <c r="F24" s="15">
        <f>81.37156+89.42543</f>
        <v>170.79698999999999</v>
      </c>
      <c r="G24" s="15"/>
      <c r="H24" s="15"/>
      <c r="I24" s="15"/>
      <c r="J24" s="15"/>
      <c r="K24" s="16">
        <v>0</v>
      </c>
      <c r="L24" s="16">
        <v>0</v>
      </c>
      <c r="M24" s="16">
        <v>0</v>
      </c>
      <c r="N24" s="16">
        <v>0</v>
      </c>
      <c r="O24" s="8"/>
    </row>
    <row r="25" spans="1:15" ht="25.5" x14ac:dyDescent="0.25">
      <c r="A25" s="19"/>
      <c r="B25" s="12"/>
      <c r="C25" s="8"/>
      <c r="D25" s="18" t="s">
        <v>23</v>
      </c>
      <c r="E25" s="14">
        <f t="shared" si="3"/>
        <v>0</v>
      </c>
      <c r="F25" s="9">
        <v>0</v>
      </c>
      <c r="G25" s="9"/>
      <c r="H25" s="9"/>
      <c r="I25" s="9"/>
      <c r="J25" s="9"/>
      <c r="K25" s="20">
        <v>0</v>
      </c>
      <c r="L25" s="20">
        <v>0</v>
      </c>
      <c r="M25" s="20">
        <v>0</v>
      </c>
      <c r="N25" s="20">
        <v>0</v>
      </c>
      <c r="O25" s="8"/>
    </row>
    <row r="26" spans="1:15" ht="15.75" x14ac:dyDescent="0.25">
      <c r="A26" s="19"/>
      <c r="B26" s="21" t="s">
        <v>43</v>
      </c>
      <c r="C26" s="22" t="s">
        <v>27</v>
      </c>
      <c r="D26" s="23" t="s">
        <v>27</v>
      </c>
      <c r="E26" s="24" t="s">
        <v>28</v>
      </c>
      <c r="F26" s="8" t="s">
        <v>29</v>
      </c>
      <c r="G26" s="25" t="s">
        <v>30</v>
      </c>
      <c r="H26" s="25"/>
      <c r="I26" s="25"/>
      <c r="J26" s="25"/>
      <c r="K26" s="22" t="s">
        <v>31</v>
      </c>
      <c r="L26" s="22" t="s">
        <v>32</v>
      </c>
      <c r="M26" s="22" t="s">
        <v>33</v>
      </c>
      <c r="N26" s="22" t="s">
        <v>34</v>
      </c>
      <c r="O26" s="8" t="s">
        <v>27</v>
      </c>
    </row>
    <row r="27" spans="1:15" ht="31.5" x14ac:dyDescent="0.25">
      <c r="A27" s="19"/>
      <c r="B27" s="21"/>
      <c r="C27" s="22"/>
      <c r="D27" s="23"/>
      <c r="E27" s="24"/>
      <c r="F27" s="8"/>
      <c r="G27" s="26" t="s">
        <v>35</v>
      </c>
      <c r="H27" s="10" t="s">
        <v>36</v>
      </c>
      <c r="I27" s="10" t="s">
        <v>37</v>
      </c>
      <c r="J27" s="10" t="s">
        <v>38</v>
      </c>
      <c r="K27" s="22"/>
      <c r="L27" s="22"/>
      <c r="M27" s="22"/>
      <c r="N27" s="22"/>
      <c r="O27" s="8"/>
    </row>
    <row r="28" spans="1:15" ht="15.75" x14ac:dyDescent="0.25">
      <c r="A28" s="19"/>
      <c r="B28" s="21"/>
      <c r="C28" s="22"/>
      <c r="D28" s="23"/>
      <c r="E28" s="29">
        <v>3</v>
      </c>
      <c r="F28" s="28">
        <v>3</v>
      </c>
      <c r="G28" s="28" t="s">
        <v>39</v>
      </c>
      <c r="H28" s="28" t="s">
        <v>39</v>
      </c>
      <c r="I28" s="28" t="s">
        <v>39</v>
      </c>
      <c r="J28" s="28">
        <v>3</v>
      </c>
      <c r="K28" s="28" t="s">
        <v>39</v>
      </c>
      <c r="L28" s="28" t="s">
        <v>39</v>
      </c>
      <c r="M28" s="28" t="s">
        <v>39</v>
      </c>
      <c r="N28" s="28" t="s">
        <v>39</v>
      </c>
      <c r="O28" s="8"/>
    </row>
    <row r="29" spans="1:15" ht="15.75" x14ac:dyDescent="0.25">
      <c r="A29" s="30"/>
      <c r="B29" s="31" t="s">
        <v>44</v>
      </c>
      <c r="C29" s="32" t="s">
        <v>17</v>
      </c>
      <c r="D29" s="33" t="s">
        <v>18</v>
      </c>
      <c r="E29" s="14">
        <f>SUM(F29:N29)</f>
        <v>593996.45438000001</v>
      </c>
      <c r="F29" s="15">
        <f>SUM(F30:J33)</f>
        <v>26934.434399999998</v>
      </c>
      <c r="G29" s="15"/>
      <c r="H29" s="15"/>
      <c r="I29" s="15"/>
      <c r="J29" s="15"/>
      <c r="K29" s="16">
        <f>SUM(K30:K33)</f>
        <v>567062.01997999998</v>
      </c>
      <c r="L29" s="16">
        <f>SUM(L30:L33)</f>
        <v>0</v>
      </c>
      <c r="M29" s="16">
        <f>SUM(M30:M33)</f>
        <v>0</v>
      </c>
      <c r="N29" s="16">
        <f>SUM(N30:N33)</f>
        <v>0</v>
      </c>
      <c r="O29" s="32"/>
    </row>
    <row r="30" spans="1:15" ht="25.5" x14ac:dyDescent="0.25">
      <c r="A30" s="30"/>
      <c r="B30" s="31"/>
      <c r="C30" s="32"/>
      <c r="D30" s="33" t="s">
        <v>20</v>
      </c>
      <c r="E30" s="14">
        <f>SUM(F30:N30)</f>
        <v>454328.40047000005</v>
      </c>
      <c r="F30" s="15">
        <f>F9</f>
        <v>26763.637409999999</v>
      </c>
      <c r="G30" s="15"/>
      <c r="H30" s="15"/>
      <c r="I30" s="15"/>
      <c r="J30" s="15"/>
      <c r="K30" s="16">
        <f>K9</f>
        <v>427564.76306000003</v>
      </c>
      <c r="L30" s="16">
        <f>L9</f>
        <v>0</v>
      </c>
      <c r="M30" s="16">
        <f>M9</f>
        <v>0</v>
      </c>
      <c r="N30" s="16">
        <f>N9</f>
        <v>0</v>
      </c>
      <c r="O30" s="32"/>
    </row>
    <row r="31" spans="1:15" ht="38.25" x14ac:dyDescent="0.25">
      <c r="A31" s="30"/>
      <c r="B31" s="31"/>
      <c r="C31" s="32"/>
      <c r="D31" s="33" t="s">
        <v>21</v>
      </c>
      <c r="E31" s="14">
        <f t="shared" ref="E31:E33" si="4">SUM(F31:N31)</f>
        <v>0</v>
      </c>
      <c r="F31" s="15">
        <f t="shared" ref="F31:F33" si="5">F10</f>
        <v>0</v>
      </c>
      <c r="G31" s="15"/>
      <c r="H31" s="15"/>
      <c r="I31" s="15"/>
      <c r="J31" s="15"/>
      <c r="K31" s="16">
        <f t="shared" ref="K31:N33" si="6">K10</f>
        <v>0</v>
      </c>
      <c r="L31" s="16">
        <f t="shared" si="6"/>
        <v>0</v>
      </c>
      <c r="M31" s="16">
        <f t="shared" si="6"/>
        <v>0</v>
      </c>
      <c r="N31" s="16">
        <f t="shared" si="6"/>
        <v>0</v>
      </c>
      <c r="O31" s="32"/>
    </row>
    <row r="32" spans="1:15" ht="38.25" x14ac:dyDescent="0.25">
      <c r="A32" s="30"/>
      <c r="B32" s="31"/>
      <c r="C32" s="32"/>
      <c r="D32" s="33" t="s">
        <v>22</v>
      </c>
      <c r="E32" s="14">
        <f>SUM(F32:N32)</f>
        <v>139668.05390999999</v>
      </c>
      <c r="F32" s="15">
        <f>F11</f>
        <v>170.79698999999999</v>
      </c>
      <c r="G32" s="15"/>
      <c r="H32" s="15"/>
      <c r="I32" s="15"/>
      <c r="J32" s="15"/>
      <c r="K32" s="16">
        <f t="shared" si="6"/>
        <v>139497.25691999999</v>
      </c>
      <c r="L32" s="16">
        <f t="shared" si="6"/>
        <v>0</v>
      </c>
      <c r="M32" s="16">
        <f t="shared" si="6"/>
        <v>0</v>
      </c>
      <c r="N32" s="16">
        <f t="shared" si="6"/>
        <v>0</v>
      </c>
      <c r="O32" s="32"/>
    </row>
    <row r="33" spans="1:15" ht="25.5" x14ac:dyDescent="0.25">
      <c r="A33" s="30"/>
      <c r="B33" s="31"/>
      <c r="C33" s="32"/>
      <c r="D33" s="34" t="s">
        <v>23</v>
      </c>
      <c r="E33" s="14">
        <f t="shared" si="4"/>
        <v>0</v>
      </c>
      <c r="F33" s="15">
        <f t="shared" si="5"/>
        <v>0</v>
      </c>
      <c r="G33" s="15"/>
      <c r="H33" s="15"/>
      <c r="I33" s="15"/>
      <c r="J33" s="15"/>
      <c r="K33" s="16">
        <f t="shared" si="6"/>
        <v>0</v>
      </c>
      <c r="L33" s="16">
        <f t="shared" si="6"/>
        <v>0</v>
      </c>
      <c r="M33" s="16">
        <f t="shared" si="6"/>
        <v>0</v>
      </c>
      <c r="N33" s="16">
        <f t="shared" si="6"/>
        <v>0</v>
      </c>
      <c r="O33" s="32"/>
    </row>
    <row r="34" spans="1:15" x14ac:dyDescent="0.25">
      <c r="A34" s="35"/>
      <c r="B34" s="35"/>
      <c r="C34" s="35"/>
      <c r="D34" s="35"/>
      <c r="E34" s="36"/>
      <c r="F34" s="37"/>
      <c r="G34" s="37"/>
      <c r="H34" s="37"/>
      <c r="I34" s="37"/>
      <c r="J34" s="37"/>
      <c r="K34" s="37"/>
      <c r="L34" s="37"/>
      <c r="M34" s="37"/>
      <c r="N34" s="37"/>
      <c r="O34" s="38" t="s">
        <v>45</v>
      </c>
    </row>
    <row r="35" spans="1:15" x14ac:dyDescent="0.25">
      <c r="A35" s="35"/>
      <c r="B35" s="35"/>
      <c r="C35" s="35"/>
      <c r="D35" s="35"/>
      <c r="E35" s="36"/>
      <c r="F35" s="39"/>
      <c r="G35" s="39"/>
      <c r="H35" s="39"/>
      <c r="I35" s="40"/>
      <c r="J35" s="35"/>
      <c r="K35" s="35"/>
      <c r="L35" s="35"/>
      <c r="M35" s="35"/>
      <c r="N35" s="35"/>
      <c r="O35" s="35"/>
    </row>
    <row r="36" spans="1:15" x14ac:dyDescent="0.25">
      <c r="A36" s="35"/>
      <c r="B36" s="35"/>
      <c r="C36" s="35"/>
      <c r="D36" s="35"/>
      <c r="E36" s="36"/>
      <c r="F36" s="37"/>
      <c r="G36" s="37"/>
      <c r="H36" s="37"/>
      <c r="I36" s="37"/>
      <c r="J36" s="37"/>
      <c r="K36" s="37"/>
      <c r="L36" s="37"/>
      <c r="M36" s="37"/>
      <c r="N36" s="37"/>
      <c r="O36" s="35"/>
    </row>
  </sheetData>
  <mergeCells count="70">
    <mergeCell ref="F30:J30"/>
    <mergeCell ref="F31:J31"/>
    <mergeCell ref="F32:J32"/>
    <mergeCell ref="F33:J33"/>
    <mergeCell ref="K26:K27"/>
    <mergeCell ref="L26:L27"/>
    <mergeCell ref="M26:M27"/>
    <mergeCell ref="N26:N27"/>
    <mergeCell ref="O26:O28"/>
    <mergeCell ref="A29:A33"/>
    <mergeCell ref="B29:B33"/>
    <mergeCell ref="C29:C33"/>
    <mergeCell ref="F29:J29"/>
    <mergeCell ref="O29:O33"/>
    <mergeCell ref="F22:J22"/>
    <mergeCell ref="F23:J23"/>
    <mergeCell ref="F24:J24"/>
    <mergeCell ref="F25:J25"/>
    <mergeCell ref="B26:B28"/>
    <mergeCell ref="C26:C28"/>
    <mergeCell ref="D26:D28"/>
    <mergeCell ref="E26:E27"/>
    <mergeCell ref="F26:F27"/>
    <mergeCell ref="G26:J26"/>
    <mergeCell ref="K18:K19"/>
    <mergeCell ref="L18:L19"/>
    <mergeCell ref="M18:M19"/>
    <mergeCell ref="N18:N19"/>
    <mergeCell ref="O18:O20"/>
    <mergeCell ref="A21:A28"/>
    <mergeCell ref="B21:B25"/>
    <mergeCell ref="C21:C25"/>
    <mergeCell ref="F21:J21"/>
    <mergeCell ref="O21:O25"/>
    <mergeCell ref="F14:J14"/>
    <mergeCell ref="F15:J15"/>
    <mergeCell ref="F16:J16"/>
    <mergeCell ref="F17:J17"/>
    <mergeCell ref="B18:B20"/>
    <mergeCell ref="C18:C20"/>
    <mergeCell ref="D18:D20"/>
    <mergeCell ref="E18:E19"/>
    <mergeCell ref="F18:F19"/>
    <mergeCell ref="G18:J18"/>
    <mergeCell ref="O8:O12"/>
    <mergeCell ref="F9:J9"/>
    <mergeCell ref="F10:J10"/>
    <mergeCell ref="F11:J11"/>
    <mergeCell ref="F12:J12"/>
    <mergeCell ref="A13:A20"/>
    <mergeCell ref="B13:B17"/>
    <mergeCell ref="C13:C17"/>
    <mergeCell ref="F13:J13"/>
    <mergeCell ref="O13:O17"/>
    <mergeCell ref="F6:J6"/>
    <mergeCell ref="F7:J7"/>
    <mergeCell ref="A8:A12"/>
    <mergeCell ref="B8:B12"/>
    <mergeCell ref="C8:C12"/>
    <mergeCell ref="F8:J8"/>
    <mergeCell ref="K1:O1"/>
    <mergeCell ref="K2:O2"/>
    <mergeCell ref="A4:O4"/>
    <mergeCell ref="A5:A6"/>
    <mergeCell ref="B5:B6"/>
    <mergeCell ref="C5:C6"/>
    <mergeCell ref="D5:D6"/>
    <mergeCell ref="E5:E6"/>
    <mergeCell ref="F5:N5"/>
    <mergeCell ref="O5:O6"/>
  </mergeCells>
  <pageMargins left="0.70866141732283472" right="0.19685039370078741" top="0.74803149606299213" bottom="0.74803149606299213" header="0.31496062992125984" footer="0.31496062992125984"/>
  <pageSetup paperSize="9"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2026-08-04T15:43:12Z</dcterms:modified>
</cp:coreProperties>
</file>