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93\bd_doc\2026\Постановления\0789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1" l="1"/>
  <c r="E78" i="1"/>
  <c r="E77" i="1"/>
  <c r="E76" i="1"/>
  <c r="N75" i="1"/>
  <c r="M75" i="1"/>
  <c r="L75" i="1"/>
  <c r="K75" i="1"/>
  <c r="E75" i="1" s="1"/>
  <c r="F75" i="1"/>
  <c r="N71" i="1"/>
  <c r="M71" i="1"/>
  <c r="L71" i="1"/>
  <c r="K71" i="1"/>
  <c r="F71" i="1"/>
  <c r="E71" i="1"/>
  <c r="N70" i="1"/>
  <c r="M70" i="1"/>
  <c r="L70" i="1"/>
  <c r="K70" i="1"/>
  <c r="E70" i="1" s="1"/>
  <c r="F70" i="1"/>
  <c r="N69" i="1"/>
  <c r="M69" i="1"/>
  <c r="L69" i="1"/>
  <c r="K69" i="1"/>
  <c r="F69" i="1"/>
  <c r="E69" i="1"/>
  <c r="N68" i="1"/>
  <c r="M68" i="1"/>
  <c r="L68" i="1"/>
  <c r="L67" i="1" s="1"/>
  <c r="K68" i="1"/>
  <c r="E68" i="1" s="1"/>
  <c r="F68" i="1"/>
  <c r="N67" i="1"/>
  <c r="M67" i="1"/>
  <c r="F67" i="1"/>
  <c r="E66" i="1"/>
  <c r="E65" i="1"/>
  <c r="E64" i="1"/>
  <c r="E63" i="1"/>
  <c r="N62" i="1"/>
  <c r="M62" i="1"/>
  <c r="L62" i="1"/>
  <c r="K62" i="1"/>
  <c r="F62" i="1"/>
  <c r="E62" i="1" s="1"/>
  <c r="E61" i="1"/>
  <c r="E60" i="1"/>
  <c r="E59" i="1"/>
  <c r="E58" i="1"/>
  <c r="N57" i="1"/>
  <c r="M57" i="1"/>
  <c r="L57" i="1"/>
  <c r="K57" i="1"/>
  <c r="F57" i="1"/>
  <c r="E57" i="1"/>
  <c r="N53" i="1"/>
  <c r="M53" i="1"/>
  <c r="L53" i="1"/>
  <c r="K53" i="1"/>
  <c r="F53" i="1"/>
  <c r="E53" i="1" s="1"/>
  <c r="N52" i="1"/>
  <c r="M52" i="1"/>
  <c r="L52" i="1"/>
  <c r="K52" i="1"/>
  <c r="F52" i="1"/>
  <c r="E52" i="1"/>
  <c r="N51" i="1"/>
  <c r="M51" i="1"/>
  <c r="L51" i="1"/>
  <c r="K51" i="1"/>
  <c r="F51" i="1"/>
  <c r="E51" i="1" s="1"/>
  <c r="N50" i="1"/>
  <c r="N49" i="1" s="1"/>
  <c r="M50" i="1"/>
  <c r="M49" i="1" s="1"/>
  <c r="L50" i="1"/>
  <c r="K50" i="1"/>
  <c r="F50" i="1"/>
  <c r="F49" i="1" s="1"/>
  <c r="E49" i="1" s="1"/>
  <c r="E50" i="1"/>
  <c r="L49" i="1"/>
  <c r="K49" i="1"/>
  <c r="E48" i="1"/>
  <c r="E47" i="1"/>
  <c r="E46" i="1"/>
  <c r="E45" i="1"/>
  <c r="N44" i="1"/>
  <c r="M44" i="1"/>
  <c r="L44" i="1"/>
  <c r="K44" i="1"/>
  <c r="F44" i="1"/>
  <c r="E44" i="1"/>
  <c r="N40" i="1"/>
  <c r="M40" i="1"/>
  <c r="L40" i="1"/>
  <c r="L35" i="1" s="1"/>
  <c r="K40" i="1"/>
  <c r="K35" i="1" s="1"/>
  <c r="F40" i="1"/>
  <c r="E40" i="1" s="1"/>
  <c r="N39" i="1"/>
  <c r="N34" i="1" s="1"/>
  <c r="M39" i="1"/>
  <c r="M34" i="1" s="1"/>
  <c r="L39" i="1"/>
  <c r="K39" i="1"/>
  <c r="F39" i="1"/>
  <c r="F34" i="1" s="1"/>
  <c r="E39" i="1"/>
  <c r="N38" i="1"/>
  <c r="M38" i="1"/>
  <c r="L38" i="1"/>
  <c r="L33" i="1" s="1"/>
  <c r="K38" i="1"/>
  <c r="E38" i="1" s="1"/>
  <c r="F38" i="1"/>
  <c r="N37" i="1"/>
  <c r="N36" i="1" s="1"/>
  <c r="M37" i="1"/>
  <c r="M36" i="1" s="1"/>
  <c r="L37" i="1"/>
  <c r="K37" i="1"/>
  <c r="F37" i="1"/>
  <c r="F36" i="1" s="1"/>
  <c r="E37" i="1"/>
  <c r="L36" i="1"/>
  <c r="K36" i="1"/>
  <c r="N35" i="1"/>
  <c r="M35" i="1"/>
  <c r="F35" i="1"/>
  <c r="L34" i="1"/>
  <c r="K34" i="1"/>
  <c r="N33" i="1"/>
  <c r="M33" i="1"/>
  <c r="F33" i="1"/>
  <c r="L32" i="1"/>
  <c r="K32" i="1"/>
  <c r="E25" i="1"/>
  <c r="E24" i="1"/>
  <c r="E23" i="1"/>
  <c r="E22" i="1"/>
  <c r="N21" i="1"/>
  <c r="M21" i="1"/>
  <c r="L21" i="1"/>
  <c r="K21" i="1"/>
  <c r="F21" i="1"/>
  <c r="E21" i="1" s="1"/>
  <c r="N17" i="1"/>
  <c r="N12" i="1" s="1"/>
  <c r="N84" i="1" s="1"/>
  <c r="M17" i="1"/>
  <c r="M12" i="1" s="1"/>
  <c r="M84" i="1" s="1"/>
  <c r="L17" i="1"/>
  <c r="K17" i="1"/>
  <c r="F17" i="1"/>
  <c r="F12" i="1" s="1"/>
  <c r="E17" i="1"/>
  <c r="N16" i="1"/>
  <c r="M16" i="1"/>
  <c r="L16" i="1"/>
  <c r="L11" i="1" s="1"/>
  <c r="L83" i="1" s="1"/>
  <c r="K16" i="1"/>
  <c r="K11" i="1" s="1"/>
  <c r="F16" i="1"/>
  <c r="E16" i="1" s="1"/>
  <c r="N15" i="1"/>
  <c r="N10" i="1" s="1"/>
  <c r="N82" i="1" s="1"/>
  <c r="M15" i="1"/>
  <c r="M10" i="1" s="1"/>
  <c r="M82" i="1" s="1"/>
  <c r="L15" i="1"/>
  <c r="K15" i="1"/>
  <c r="F15" i="1"/>
  <c r="F10" i="1" s="1"/>
  <c r="N14" i="1"/>
  <c r="M14" i="1"/>
  <c r="L14" i="1"/>
  <c r="L13" i="1" s="1"/>
  <c r="K14" i="1"/>
  <c r="K13" i="1" s="1"/>
  <c r="E13" i="1" s="1"/>
  <c r="F14" i="1"/>
  <c r="E14" i="1" s="1"/>
  <c r="N13" i="1"/>
  <c r="M13" i="1"/>
  <c r="F13" i="1"/>
  <c r="L12" i="1"/>
  <c r="K12" i="1"/>
  <c r="K84" i="1" s="1"/>
  <c r="N11" i="1"/>
  <c r="N83" i="1" s="1"/>
  <c r="M11" i="1"/>
  <c r="M83" i="1" s="1"/>
  <c r="F11" i="1"/>
  <c r="L10" i="1"/>
  <c r="K10" i="1"/>
  <c r="N9" i="1"/>
  <c r="M9" i="1"/>
  <c r="F9" i="1"/>
  <c r="F81" i="1" l="1"/>
  <c r="E36" i="1"/>
  <c r="E10" i="1"/>
  <c r="F82" i="1"/>
  <c r="K82" i="1"/>
  <c r="E34" i="1"/>
  <c r="L82" i="1"/>
  <c r="K83" i="1"/>
  <c r="E11" i="1"/>
  <c r="L31" i="1"/>
  <c r="F83" i="1"/>
  <c r="E83" i="1" s="1"/>
  <c r="L84" i="1"/>
  <c r="E12" i="1"/>
  <c r="F84" i="1"/>
  <c r="E84" i="1" s="1"/>
  <c r="E35" i="1"/>
  <c r="E15" i="1"/>
  <c r="M8" i="1"/>
  <c r="K9" i="1"/>
  <c r="M32" i="1"/>
  <c r="M31" i="1" s="1"/>
  <c r="K33" i="1"/>
  <c r="E33" i="1" s="1"/>
  <c r="K67" i="1"/>
  <c r="E67" i="1" s="1"/>
  <c r="F8" i="1"/>
  <c r="N8" i="1"/>
  <c r="L9" i="1"/>
  <c r="F32" i="1"/>
  <c r="N32" i="1"/>
  <c r="N31" i="1" s="1"/>
  <c r="E82" i="1" l="1"/>
  <c r="F80" i="1"/>
  <c r="E9" i="1"/>
  <c r="K81" i="1"/>
  <c r="K80" i="1" s="1"/>
  <c r="K8" i="1"/>
  <c r="M81" i="1"/>
  <c r="M80" i="1" s="1"/>
  <c r="N81" i="1"/>
  <c r="N80" i="1" s="1"/>
  <c r="E32" i="1"/>
  <c r="F31" i="1"/>
  <c r="E31" i="1" s="1"/>
  <c r="L8" i="1"/>
  <c r="E8" i="1" s="1"/>
  <c r="L81" i="1"/>
  <c r="L80" i="1" s="1"/>
  <c r="K31" i="1"/>
  <c r="E81" i="1" l="1"/>
  <c r="E80" i="1"/>
</calcChain>
</file>

<file path=xl/comments1.xml><?xml version="1.0" encoding="utf-8"?>
<comments xmlns="http://schemas.openxmlformats.org/spreadsheetml/2006/main">
  <authors>
    <author>Автор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571-ПП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571-ПП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571-ПП , передаем 49 200,00 в долив пп3, 01.29</t>
        </r>
      </text>
    </comment>
    <comment ref="N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8:
571-ПП (бюджет на 3 года, поэтому деньги поставила просто так, не изыскивали)
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8:
571-ПП спускаем 43600 в доливные пп3 01.29.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8:
571-ПП 
восток 1 833,34+ 14 6400 (перенос из пп8, 01.11) + 15 281,00 (СБ дает)+11 841,650 (кап.рем. Олеся) </t>
        </r>
      </text>
    </comment>
    <comment ref="F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b/>
            <sz val="9"/>
            <color indexed="81"/>
            <rFont val="Tahoma"/>
            <family val="2"/>
            <charset val="204"/>
          </rPr>
          <t xml:space="preserve">
было 19 790,00
оплатили 18 311,20
осталось 1 478,80</t>
        </r>
      </text>
    </comment>
  </commentList>
</comments>
</file>

<file path=xl/sharedStrings.xml><?xml version="1.0" encoding="utf-8"?>
<sst xmlns="http://schemas.openxmlformats.org/spreadsheetml/2006/main" count="174" uniqueCount="64">
  <si>
    <t xml:space="preserve">            Приложение 3 к постановлению </t>
  </si>
  <si>
    <t xml:space="preserve">            Администрации городского округа Жуковский </t>
  </si>
  <si>
    <t xml:space="preserve">              от "26" июня  2026г. №789</t>
  </si>
  <si>
    <t>«7.Перечень мероприятий подпрограммы 2 «Системы водоотведения»</t>
  </si>
  <si>
    <t>№ п/п</t>
  </si>
  <si>
    <t>Мероприятие подпрограммы</t>
  </si>
  <si>
    <t>Срок исполнения мероприятия</t>
  </si>
  <si>
    <t>Источники финансирования</t>
  </si>
  <si>
    <t>Всего (тыс. руб.)</t>
  </si>
  <si>
    <t>Объем софинансирования по годам (тыс.руб.)</t>
  </si>
  <si>
    <t xml:space="preserve">Ответственный за выполнение мероприятия </t>
  </si>
  <si>
    <t>2026 год</t>
  </si>
  <si>
    <t>2027 год</t>
  </si>
  <si>
    <t>2028 год</t>
  </si>
  <si>
    <t>2029 год</t>
  </si>
  <si>
    <t>2030 год</t>
  </si>
  <si>
    <t>Основное мероприятие 01 – Строительство, реконструкция (модернизация) 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</t>
  </si>
  <si>
    <t>2026 - 2030
годы</t>
  </si>
  <si>
    <t>Итого</t>
  </si>
  <si>
    <t>Управление экономики Администрации, УЖКХ Администрации, Управление градостроительной деятельностью Администрации</t>
  </si>
  <si>
    <t>Средства бюджета Московской области</t>
  </si>
  <si>
    <t>Средства 
федерального бюджета</t>
  </si>
  <si>
    <t>Средства бюджета г.о Жуковский</t>
  </si>
  <si>
    <t>Внебюджетные источники</t>
  </si>
  <si>
    <t>1.1</t>
  </si>
  <si>
    <t>Мероприятие 01.01 – Строительство и реконструкция объектов очистки сточных вод муниципальной собственности</t>
  </si>
  <si>
    <t>Построены и реконструированы   объекты очистки сточных вод муниципальной собственности, ед.</t>
  </si>
  <si>
    <t>Х</t>
  </si>
  <si>
    <t>Всего</t>
  </si>
  <si>
    <t>Итого 2026 год</t>
  </si>
  <si>
    <t xml:space="preserve">в том числе: </t>
  </si>
  <si>
    <t>1
квартал</t>
  </si>
  <si>
    <t>1
полугодие</t>
  </si>
  <si>
    <t>9
месяцев</t>
  </si>
  <si>
    <t>12
месяцев</t>
  </si>
  <si>
    <t>1.1.1</t>
  </si>
  <si>
    <t>Мероприятие 01.01.01 –  "Реконструкция городских очистных сооружений г.о.Жуковский, расположенных по адресу: г.Жуковский, ул.Наркомвод (в т.ч. ПИР)</t>
  </si>
  <si>
    <t>1.2</t>
  </si>
  <si>
    <r>
      <t xml:space="preserve">Мероприятие 01.03 – Организация в границах муниципального образования водоотведения
</t>
    </r>
    <r>
      <rPr>
        <b/>
        <sz val="8"/>
        <color rgb="FF000000"/>
        <rFont val="Times New Roman"/>
        <family val="1"/>
        <charset val="204"/>
      </rPr>
      <t xml:space="preserve">
</t>
    </r>
  </si>
  <si>
    <t>2023 - 2027
годы</t>
  </si>
  <si>
    <t>Управление экономики Администрации, УЖКХ Администрации, 
МП «Теплоцентраль»</t>
  </si>
  <si>
    <t>Основное мероприятие 02 – 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</t>
  </si>
  <si>
    <t xml:space="preserve">УЖКХ Администрации, Управление градостроительной деятельностью Администрации, МП «Теплоцентраль» </t>
  </si>
  <si>
    <t>2.1</t>
  </si>
  <si>
    <t xml:space="preserve">Мероприятие 02.01 –  Строительство (реконструкция) канализационных коллекторов, канализационных насосных станций муниципальной собственности </t>
  </si>
  <si>
    <t>Построены и реконструированы канализационные коллектора, канализационные насосные станции, ед.</t>
  </si>
  <si>
    <t>2.1.1</t>
  </si>
  <si>
    <t>Мероприятие 02.01.01 - Реконструкция главной канализационной насосной станции ул. Кооперативная</t>
  </si>
  <si>
    <t>2.2</t>
  </si>
  <si>
    <t>Мероприятие 02.02 – Капитальный ремонт, приобретение, монтаж и ввод в эксплуатацию канализационных коллекторов, канализационных (ливневых) насосных станций муниципальной собственности</t>
  </si>
  <si>
    <t>УЖКХ Администрации, МП «Теплоцентраль»</t>
  </si>
  <si>
    <t>Приобретено и введено в эксплуатацию, капитально отремонтированы канализационные коллектора и канализационные (ливневые) насосные станции, ед.</t>
  </si>
  <si>
    <t>2.2.1</t>
  </si>
  <si>
    <t xml:space="preserve">Мероприятие 02.02.01 –  Капитальный ремонт самотечного канализационного коллектора от ул.Клубной (от 26 магазина) по ул. Мичурина до ТЦ "Марс" на перекрестке у"Взлета" (в т.ч. ПИР) </t>
  </si>
  <si>
    <t>2.2.2</t>
  </si>
  <si>
    <r>
      <t xml:space="preserve">Мероприятие 02.02.02 –  Капитальный ремонт магистрального самотечного канализационного коллектора </t>
    </r>
    <r>
      <rPr>
        <sz val="8"/>
        <rFont val="Calibri"/>
        <family val="2"/>
        <charset val="204"/>
      </rPr>
      <t>Ø1</t>
    </r>
    <r>
      <rPr>
        <sz val="8"/>
        <rFont val="Times New Roman"/>
        <family val="1"/>
        <charset val="204"/>
      </rPr>
      <t>500 от ТУ144 до ГНС (в т.ч. ПИР)</t>
    </r>
  </si>
  <si>
    <t>2.3</t>
  </si>
  <si>
    <t xml:space="preserve">Мероприятие 02.10 – Капитальный ремонт, приобретение, монтаж и ввод в эксплуатацию канализационных коллекторов, канализационных (ливневых) насосных станций муниципальной собственности за счет средств местного бюджета
</t>
  </si>
  <si>
    <t>Приобретено и введено в эксплуатацию, капитально отремонтированы канализационные коллектора и канализационные (ливневые) насосные станции за счет средств местного бюджета, ед.</t>
  </si>
  <si>
    <t>2.3.1</t>
  </si>
  <si>
    <t>Мероприятие 02.10.01 –  Закупка оборудования для ГКНС (поставка насоса ТВС 0,75/26,5 с электродвигателем 315 кВт 1000 об/мин 6000В с монтажным комплектом для ретрофита КРУ)</t>
  </si>
  <si>
    <t>Итого по подпрограмме 2 "Системы водоотведения"</t>
  </si>
  <si>
    <t>»</t>
  </si>
  <si>
    <t xml:space="preserve">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</si>
</sst>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0000"/>
    <numFmt numFmtId="165" formatCode="0.00000"/>
    <numFmt numFmtId="166" formatCode="_-* #,##0.00000\ _₽_-;\-* #,##0.000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/>
    <xf numFmtId="0" fontId="4" fillId="2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ill="1"/>
    <xf numFmtId="49" fontId="4" fillId="0" borderId="2" xfId="0" applyNumberFormat="1" applyFont="1" applyFill="1" applyBorder="1" applyAlignment="1">
      <alignment horizontal="center" vertical="center"/>
    </xf>
    <xf numFmtId="165" fontId="0" fillId="0" borderId="0" xfId="0" applyNumberFormat="1" applyFill="1"/>
    <xf numFmtId="164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66" fontId="0" fillId="0" borderId="0" xfId="1" applyNumberFormat="1" applyFont="1" applyFill="1"/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7" fillId="2" borderId="2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4" fontId="9" fillId="0" borderId="0" xfId="0" applyNumberFormat="1" applyFont="1" applyAlignment="1">
      <alignment horizontal="righ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9"/>
  <sheetViews>
    <sheetView tabSelected="1" workbookViewId="0">
      <selection activeCell="B8" sqref="B8:B12"/>
    </sheetView>
  </sheetViews>
  <sheetFormatPr defaultRowHeight="15" x14ac:dyDescent="0.25"/>
  <cols>
    <col min="1" max="1" width="5.5703125" customWidth="1"/>
    <col min="2" max="2" width="31.7109375" customWidth="1"/>
    <col min="3" max="3" width="12.42578125" customWidth="1"/>
    <col min="4" max="4" width="16.85546875" customWidth="1"/>
    <col min="5" max="5" width="14.5703125" bestFit="1" customWidth="1"/>
    <col min="6" max="6" width="6.85546875" style="12" customWidth="1"/>
    <col min="7" max="7" width="7.7109375" style="12" customWidth="1"/>
    <col min="8" max="8" width="8.140625" style="12" customWidth="1"/>
    <col min="9" max="9" width="7.7109375" style="12" customWidth="1"/>
    <col min="10" max="10" width="7.85546875" style="12" customWidth="1"/>
    <col min="11" max="11" width="14.5703125" customWidth="1"/>
    <col min="12" max="12" width="14.5703125" bestFit="1" customWidth="1"/>
    <col min="13" max="13" width="12.42578125" bestFit="1" customWidth="1"/>
    <col min="14" max="14" width="11.140625" bestFit="1" customWidth="1"/>
    <col min="15" max="15" width="15.5703125" customWidth="1"/>
    <col min="16" max="16" width="21.28515625" customWidth="1"/>
    <col min="17" max="17" width="25.5703125" customWidth="1"/>
  </cols>
  <sheetData>
    <row r="1" spans="1:18" ht="12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0</v>
      </c>
      <c r="N1" s="3"/>
      <c r="O1" s="3"/>
      <c r="P1" s="3"/>
    </row>
    <row r="2" spans="1:18" ht="11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3" t="s">
        <v>1</v>
      </c>
      <c r="N2" s="3"/>
      <c r="O2" s="3"/>
      <c r="P2" s="3"/>
    </row>
    <row r="3" spans="1:18" ht="13.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3" t="s">
        <v>2</v>
      </c>
      <c r="N3" s="3"/>
      <c r="O3" s="3"/>
      <c r="P3" s="3"/>
    </row>
    <row r="4" spans="1:18" ht="11.25" customHeight="1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2"/>
      <c r="Q4" s="2"/>
      <c r="R4" s="2"/>
    </row>
    <row r="5" spans="1:18" ht="24.75" customHeight="1" x14ac:dyDescent="0.2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/>
      <c r="H5" s="7"/>
      <c r="I5" s="7"/>
      <c r="J5" s="7"/>
      <c r="K5" s="7"/>
      <c r="L5" s="7"/>
      <c r="M5" s="7"/>
      <c r="N5" s="7"/>
      <c r="O5" s="7" t="s">
        <v>10</v>
      </c>
    </row>
    <row r="6" spans="1:18" x14ac:dyDescent="0.25">
      <c r="A6" s="7"/>
      <c r="B6" s="7"/>
      <c r="C6" s="7"/>
      <c r="D6" s="7"/>
      <c r="E6" s="7"/>
      <c r="F6" s="8" t="s">
        <v>11</v>
      </c>
      <c r="G6" s="8"/>
      <c r="H6" s="8"/>
      <c r="I6" s="8"/>
      <c r="J6" s="8"/>
      <c r="K6" s="9" t="s">
        <v>12</v>
      </c>
      <c r="L6" s="9" t="s">
        <v>13</v>
      </c>
      <c r="M6" s="9" t="s">
        <v>14</v>
      </c>
      <c r="N6" s="9" t="s">
        <v>15</v>
      </c>
      <c r="O6" s="7"/>
    </row>
    <row r="7" spans="1:18" s="12" customFormat="1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1">
        <v>6</v>
      </c>
      <c r="G7" s="11"/>
      <c r="H7" s="11"/>
      <c r="I7" s="11"/>
      <c r="J7" s="11"/>
      <c r="K7" s="10">
        <v>7</v>
      </c>
      <c r="L7" s="10">
        <v>8</v>
      </c>
      <c r="M7" s="10">
        <v>9</v>
      </c>
      <c r="N7" s="10">
        <v>10</v>
      </c>
      <c r="O7" s="10">
        <v>11</v>
      </c>
    </row>
    <row r="8" spans="1:18" s="12" customFormat="1" ht="15" customHeight="1" x14ac:dyDescent="0.25">
      <c r="A8" s="11">
        <v>1</v>
      </c>
      <c r="B8" s="13" t="s">
        <v>16</v>
      </c>
      <c r="C8" s="14" t="s">
        <v>17</v>
      </c>
      <c r="D8" s="15" t="s">
        <v>18</v>
      </c>
      <c r="E8" s="16">
        <f>SUM(F8:N8)</f>
        <v>12002623.59</v>
      </c>
      <c r="F8" s="17">
        <f>SUM(F9:J12)</f>
        <v>0</v>
      </c>
      <c r="G8" s="17"/>
      <c r="H8" s="17"/>
      <c r="I8" s="17"/>
      <c r="J8" s="17"/>
      <c r="K8" s="16">
        <f>SUM(K9:K12)</f>
        <v>1268305.77</v>
      </c>
      <c r="L8" s="16">
        <f t="shared" ref="L8:N8" si="0">SUM(L9:L12)</f>
        <v>5073223.08</v>
      </c>
      <c r="M8" s="16">
        <f t="shared" si="0"/>
        <v>5461094.7400000002</v>
      </c>
      <c r="N8" s="16">
        <f t="shared" si="0"/>
        <v>200000</v>
      </c>
      <c r="O8" s="18" t="s">
        <v>19</v>
      </c>
    </row>
    <row r="9" spans="1:18" s="12" customFormat="1" ht="25.5" customHeight="1" x14ac:dyDescent="0.25">
      <c r="A9" s="11"/>
      <c r="B9" s="13"/>
      <c r="C9" s="19"/>
      <c r="D9" s="20" t="s">
        <v>20</v>
      </c>
      <c r="E9" s="16">
        <f t="shared" ref="E9:E17" si="1">SUM(F9:N9)</f>
        <v>9028133.8000000007</v>
      </c>
      <c r="F9" s="21">
        <f>F14</f>
        <v>0</v>
      </c>
      <c r="G9" s="21"/>
      <c r="H9" s="21"/>
      <c r="I9" s="21"/>
      <c r="J9" s="21"/>
      <c r="K9" s="22">
        <f>K14</f>
        <v>956302.55</v>
      </c>
      <c r="L9" s="22">
        <f>L14</f>
        <v>3825210.2</v>
      </c>
      <c r="M9" s="22">
        <f>M14</f>
        <v>4095821.05</v>
      </c>
      <c r="N9" s="22">
        <f>N14</f>
        <v>150800</v>
      </c>
      <c r="O9" s="18"/>
      <c r="P9" s="23"/>
    </row>
    <row r="10" spans="1:18" s="12" customFormat="1" ht="23.25" customHeight="1" x14ac:dyDescent="0.25">
      <c r="A10" s="11"/>
      <c r="B10" s="13"/>
      <c r="C10" s="19"/>
      <c r="D10" s="20" t="s">
        <v>21</v>
      </c>
      <c r="E10" s="16">
        <f t="shared" si="1"/>
        <v>0</v>
      </c>
      <c r="F10" s="21">
        <f t="shared" ref="F10:F12" si="2">F15</f>
        <v>0</v>
      </c>
      <c r="G10" s="21"/>
      <c r="H10" s="21"/>
      <c r="I10" s="21"/>
      <c r="J10" s="21"/>
      <c r="K10" s="22">
        <f t="shared" ref="K10:N12" si="3">K15</f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18"/>
    </row>
    <row r="11" spans="1:18" s="12" customFormat="1" ht="22.5" x14ac:dyDescent="0.25">
      <c r="A11" s="11"/>
      <c r="B11" s="13"/>
      <c r="C11" s="19"/>
      <c r="D11" s="20" t="s">
        <v>22</v>
      </c>
      <c r="E11" s="16">
        <f t="shared" si="1"/>
        <v>2974489.79</v>
      </c>
      <c r="F11" s="21">
        <f t="shared" si="2"/>
        <v>0</v>
      </c>
      <c r="G11" s="21"/>
      <c r="H11" s="21"/>
      <c r="I11" s="21"/>
      <c r="J11" s="21"/>
      <c r="K11" s="22">
        <f t="shared" si="3"/>
        <v>312003.21999999997</v>
      </c>
      <c r="L11" s="22">
        <f t="shared" si="3"/>
        <v>1248012.8799999999</v>
      </c>
      <c r="M11" s="22">
        <f t="shared" si="3"/>
        <v>1365273.69</v>
      </c>
      <c r="N11" s="22">
        <f t="shared" si="3"/>
        <v>49200</v>
      </c>
      <c r="O11" s="18"/>
    </row>
    <row r="12" spans="1:18" s="12" customFormat="1" ht="19.5" customHeight="1" x14ac:dyDescent="0.25">
      <c r="A12" s="11"/>
      <c r="B12" s="13"/>
      <c r="C12" s="19"/>
      <c r="D12" s="20" t="s">
        <v>23</v>
      </c>
      <c r="E12" s="16">
        <f t="shared" si="1"/>
        <v>0</v>
      </c>
      <c r="F12" s="21">
        <f t="shared" si="2"/>
        <v>0</v>
      </c>
      <c r="G12" s="21"/>
      <c r="H12" s="21"/>
      <c r="I12" s="21"/>
      <c r="J12" s="21"/>
      <c r="K12" s="22">
        <f t="shared" si="3"/>
        <v>0</v>
      </c>
      <c r="L12" s="22">
        <f t="shared" si="3"/>
        <v>0</v>
      </c>
      <c r="M12" s="22">
        <f t="shared" si="3"/>
        <v>0</v>
      </c>
      <c r="N12" s="22">
        <f t="shared" si="3"/>
        <v>0</v>
      </c>
      <c r="O12" s="18"/>
    </row>
    <row r="13" spans="1:18" s="12" customFormat="1" ht="15" customHeight="1" x14ac:dyDescent="0.25">
      <c r="A13" s="24" t="s">
        <v>24</v>
      </c>
      <c r="B13" s="13" t="s">
        <v>25</v>
      </c>
      <c r="C13" s="14" t="s">
        <v>17</v>
      </c>
      <c r="D13" s="15" t="s">
        <v>18</v>
      </c>
      <c r="E13" s="16">
        <f>SUM(F13:N13)</f>
        <v>12002623.59</v>
      </c>
      <c r="F13" s="17">
        <f>SUM(F14:J17)</f>
        <v>0</v>
      </c>
      <c r="G13" s="17"/>
      <c r="H13" s="17"/>
      <c r="I13" s="17"/>
      <c r="J13" s="17"/>
      <c r="K13" s="16">
        <f>SUM(K14:K17)</f>
        <v>1268305.77</v>
      </c>
      <c r="L13" s="16">
        <f t="shared" ref="L13:N13" si="4">SUM(L14:L17)</f>
        <v>5073223.08</v>
      </c>
      <c r="M13" s="16">
        <f t="shared" si="4"/>
        <v>5461094.7400000002</v>
      </c>
      <c r="N13" s="16">
        <f t="shared" si="4"/>
        <v>200000</v>
      </c>
      <c r="O13" s="18" t="s">
        <v>19</v>
      </c>
      <c r="P13" s="25"/>
    </row>
    <row r="14" spans="1:18" s="12" customFormat="1" ht="22.5" x14ac:dyDescent="0.25">
      <c r="A14" s="24"/>
      <c r="B14" s="13"/>
      <c r="C14" s="19"/>
      <c r="D14" s="20" t="s">
        <v>20</v>
      </c>
      <c r="E14" s="16">
        <f t="shared" si="1"/>
        <v>9028133.8000000007</v>
      </c>
      <c r="F14" s="21">
        <f>F22</f>
        <v>0</v>
      </c>
      <c r="G14" s="21"/>
      <c r="H14" s="21"/>
      <c r="I14" s="21"/>
      <c r="J14" s="21"/>
      <c r="K14" s="26">
        <f>K22</f>
        <v>956302.55</v>
      </c>
      <c r="L14" s="26">
        <f>L22</f>
        <v>3825210.2</v>
      </c>
      <c r="M14" s="26">
        <f>M22</f>
        <v>4095821.05</v>
      </c>
      <c r="N14" s="26">
        <f>N22</f>
        <v>150800</v>
      </c>
      <c r="O14" s="18"/>
      <c r="P14" s="25"/>
    </row>
    <row r="15" spans="1:18" s="12" customFormat="1" ht="19.5" customHeight="1" x14ac:dyDescent="0.25">
      <c r="A15" s="24"/>
      <c r="B15" s="13"/>
      <c r="C15" s="19"/>
      <c r="D15" s="20" t="s">
        <v>21</v>
      </c>
      <c r="E15" s="16">
        <f t="shared" si="1"/>
        <v>0</v>
      </c>
      <c r="F15" s="21">
        <f t="shared" ref="F15:F17" si="5">F23</f>
        <v>0</v>
      </c>
      <c r="G15" s="21"/>
      <c r="H15" s="21"/>
      <c r="I15" s="21"/>
      <c r="J15" s="21"/>
      <c r="K15" s="26">
        <f t="shared" ref="K15:N17" si="6">K23</f>
        <v>0</v>
      </c>
      <c r="L15" s="26">
        <f t="shared" si="6"/>
        <v>0</v>
      </c>
      <c r="M15" s="26">
        <f t="shared" si="6"/>
        <v>0</v>
      </c>
      <c r="N15" s="26">
        <f t="shared" si="6"/>
        <v>0</v>
      </c>
      <c r="O15" s="18"/>
    </row>
    <row r="16" spans="1:18" s="12" customFormat="1" ht="22.5" x14ac:dyDescent="0.25">
      <c r="A16" s="24"/>
      <c r="B16" s="13"/>
      <c r="C16" s="19"/>
      <c r="D16" s="20" t="s">
        <v>22</v>
      </c>
      <c r="E16" s="16">
        <f t="shared" si="1"/>
        <v>2974489.79</v>
      </c>
      <c r="F16" s="21">
        <f t="shared" si="5"/>
        <v>0</v>
      </c>
      <c r="G16" s="21"/>
      <c r="H16" s="21"/>
      <c r="I16" s="21"/>
      <c r="J16" s="21"/>
      <c r="K16" s="26">
        <f t="shared" si="6"/>
        <v>312003.21999999997</v>
      </c>
      <c r="L16" s="26">
        <f t="shared" si="6"/>
        <v>1248012.8799999999</v>
      </c>
      <c r="M16" s="26">
        <f t="shared" si="6"/>
        <v>1365273.69</v>
      </c>
      <c r="N16" s="26">
        <f t="shared" si="6"/>
        <v>49200</v>
      </c>
      <c r="O16" s="18"/>
    </row>
    <row r="17" spans="1:16" s="12" customFormat="1" ht="24" customHeight="1" x14ac:dyDescent="0.25">
      <c r="A17" s="24"/>
      <c r="B17" s="13"/>
      <c r="C17" s="19"/>
      <c r="D17" s="20" t="s">
        <v>23</v>
      </c>
      <c r="E17" s="16">
        <f t="shared" si="1"/>
        <v>0</v>
      </c>
      <c r="F17" s="21">
        <f t="shared" si="5"/>
        <v>0</v>
      </c>
      <c r="G17" s="21"/>
      <c r="H17" s="21"/>
      <c r="I17" s="21"/>
      <c r="J17" s="21"/>
      <c r="K17" s="26">
        <f t="shared" si="6"/>
        <v>0</v>
      </c>
      <c r="L17" s="26">
        <f t="shared" si="6"/>
        <v>0</v>
      </c>
      <c r="M17" s="26">
        <f t="shared" si="6"/>
        <v>0</v>
      </c>
      <c r="N17" s="26">
        <f t="shared" si="6"/>
        <v>0</v>
      </c>
      <c r="O17" s="18"/>
    </row>
    <row r="18" spans="1:16" s="12" customFormat="1" ht="14.25" customHeight="1" x14ac:dyDescent="0.25">
      <c r="A18" s="24"/>
      <c r="B18" s="13" t="s">
        <v>26</v>
      </c>
      <c r="C18" s="27" t="s">
        <v>27</v>
      </c>
      <c r="D18" s="8" t="s">
        <v>27</v>
      </c>
      <c r="E18" s="18" t="s">
        <v>28</v>
      </c>
      <c r="F18" s="18" t="s">
        <v>29</v>
      </c>
      <c r="G18" s="18" t="s">
        <v>30</v>
      </c>
      <c r="H18" s="18"/>
      <c r="I18" s="18"/>
      <c r="J18" s="18"/>
      <c r="K18" s="18">
        <v>2027</v>
      </c>
      <c r="L18" s="18">
        <v>2028</v>
      </c>
      <c r="M18" s="18">
        <v>2029</v>
      </c>
      <c r="N18" s="18">
        <v>2030</v>
      </c>
      <c r="O18" s="18" t="s">
        <v>27</v>
      </c>
    </row>
    <row r="19" spans="1:16" s="12" customFormat="1" ht="24" customHeight="1" x14ac:dyDescent="0.25">
      <c r="A19" s="24"/>
      <c r="B19" s="13"/>
      <c r="C19" s="27"/>
      <c r="D19" s="8"/>
      <c r="E19" s="18"/>
      <c r="F19" s="18"/>
      <c r="G19" s="28" t="s">
        <v>31</v>
      </c>
      <c r="H19" s="28" t="s">
        <v>32</v>
      </c>
      <c r="I19" s="28" t="s">
        <v>33</v>
      </c>
      <c r="J19" s="28" t="s">
        <v>34</v>
      </c>
      <c r="K19" s="18"/>
      <c r="L19" s="18"/>
      <c r="M19" s="18"/>
      <c r="N19" s="18"/>
      <c r="O19" s="18"/>
    </row>
    <row r="20" spans="1:16" s="12" customFormat="1" ht="12" customHeight="1" x14ac:dyDescent="0.25">
      <c r="A20" s="24"/>
      <c r="B20" s="13"/>
      <c r="C20" s="27"/>
      <c r="D20" s="8"/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1</v>
      </c>
      <c r="O20" s="18"/>
    </row>
    <row r="21" spans="1:16" s="12" customFormat="1" ht="17.25" customHeight="1" x14ac:dyDescent="0.25">
      <c r="A21" s="24" t="s">
        <v>35</v>
      </c>
      <c r="B21" s="13" t="s">
        <v>36</v>
      </c>
      <c r="C21" s="14" t="s">
        <v>17</v>
      </c>
      <c r="D21" s="15" t="s">
        <v>18</v>
      </c>
      <c r="E21" s="16">
        <f>SUM(F21:N21)</f>
        <v>12002623.59</v>
      </c>
      <c r="F21" s="17">
        <f>SUM(F22:J25)</f>
        <v>0</v>
      </c>
      <c r="G21" s="17"/>
      <c r="H21" s="17"/>
      <c r="I21" s="17"/>
      <c r="J21" s="17"/>
      <c r="K21" s="16">
        <f>SUM(K22:K25)</f>
        <v>1268305.77</v>
      </c>
      <c r="L21" s="16">
        <f t="shared" ref="L21:N21" si="7">SUM(L22:L25)</f>
        <v>5073223.08</v>
      </c>
      <c r="M21" s="16">
        <f t="shared" si="7"/>
        <v>5461094.7400000002</v>
      </c>
      <c r="N21" s="16">
        <f t="shared" si="7"/>
        <v>200000</v>
      </c>
      <c r="O21" s="18" t="s">
        <v>19</v>
      </c>
    </row>
    <row r="22" spans="1:16" s="12" customFormat="1" ht="21" customHeight="1" x14ac:dyDescent="0.25">
      <c r="A22" s="24"/>
      <c r="B22" s="13"/>
      <c r="C22" s="19"/>
      <c r="D22" s="20" t="s">
        <v>20</v>
      </c>
      <c r="E22" s="16">
        <f t="shared" ref="E22:E25" si="8">SUM(F22:N22)</f>
        <v>9028133.8000000007</v>
      </c>
      <c r="F22" s="29">
        <v>0</v>
      </c>
      <c r="G22" s="29"/>
      <c r="H22" s="29"/>
      <c r="I22" s="29"/>
      <c r="J22" s="29"/>
      <c r="K22" s="26">
        <v>956302.55</v>
      </c>
      <c r="L22" s="26">
        <v>3825210.2</v>
      </c>
      <c r="M22" s="22">
        <v>4095821.05</v>
      </c>
      <c r="N22" s="22">
        <v>150800</v>
      </c>
      <c r="O22" s="18"/>
    </row>
    <row r="23" spans="1:16" s="12" customFormat="1" ht="22.5" customHeight="1" x14ac:dyDescent="0.25">
      <c r="A23" s="24"/>
      <c r="B23" s="13"/>
      <c r="C23" s="19"/>
      <c r="D23" s="20" t="s">
        <v>21</v>
      </c>
      <c r="E23" s="16">
        <f t="shared" si="8"/>
        <v>0</v>
      </c>
      <c r="F23" s="29">
        <v>0</v>
      </c>
      <c r="G23" s="29"/>
      <c r="H23" s="29"/>
      <c r="I23" s="29"/>
      <c r="J23" s="29"/>
      <c r="K23" s="22">
        <v>0</v>
      </c>
      <c r="L23" s="22">
        <v>0</v>
      </c>
      <c r="M23" s="22">
        <v>0</v>
      </c>
      <c r="N23" s="22">
        <v>0</v>
      </c>
      <c r="O23" s="18"/>
    </row>
    <row r="24" spans="1:16" s="12" customFormat="1" ht="21" customHeight="1" x14ac:dyDescent="0.25">
      <c r="A24" s="24"/>
      <c r="B24" s="13"/>
      <c r="C24" s="19"/>
      <c r="D24" s="20" t="s">
        <v>22</v>
      </c>
      <c r="E24" s="16">
        <f t="shared" si="8"/>
        <v>2974489.79</v>
      </c>
      <c r="F24" s="29">
        <v>0</v>
      </c>
      <c r="G24" s="29"/>
      <c r="H24" s="29"/>
      <c r="I24" s="29"/>
      <c r="J24" s="29"/>
      <c r="K24" s="26">
        <v>312003.21999999997</v>
      </c>
      <c r="L24" s="26">
        <v>1248012.8799999999</v>
      </c>
      <c r="M24" s="22">
        <v>1365273.69</v>
      </c>
      <c r="N24" s="22">
        <v>49200</v>
      </c>
      <c r="O24" s="18"/>
    </row>
    <row r="25" spans="1:16" s="12" customFormat="1" ht="20.25" customHeight="1" x14ac:dyDescent="0.25">
      <c r="A25" s="24"/>
      <c r="B25" s="13"/>
      <c r="C25" s="19"/>
      <c r="D25" s="20" t="s">
        <v>23</v>
      </c>
      <c r="E25" s="16">
        <f t="shared" si="8"/>
        <v>0</v>
      </c>
      <c r="F25" s="29">
        <v>0</v>
      </c>
      <c r="G25" s="29"/>
      <c r="H25" s="29"/>
      <c r="I25" s="29"/>
      <c r="J25" s="29"/>
      <c r="K25" s="22">
        <v>0</v>
      </c>
      <c r="L25" s="22">
        <v>0</v>
      </c>
      <c r="M25" s="22">
        <v>0</v>
      </c>
      <c r="N25" s="22">
        <v>0</v>
      </c>
      <c r="O25" s="18"/>
    </row>
    <row r="26" spans="1:16" s="12" customFormat="1" ht="15" hidden="1" customHeight="1" x14ac:dyDescent="0.25">
      <c r="A26" s="24" t="s">
        <v>37</v>
      </c>
      <c r="B26" s="30" t="s">
        <v>38</v>
      </c>
      <c r="C26" s="18" t="s">
        <v>39</v>
      </c>
      <c r="D26" s="15" t="s">
        <v>18</v>
      </c>
      <c r="E26" s="22">
        <v>0</v>
      </c>
      <c r="F26" s="21">
        <v>0</v>
      </c>
      <c r="G26" s="21"/>
      <c r="H26" s="21"/>
      <c r="I26" s="21"/>
      <c r="J26" s="21"/>
      <c r="K26" s="22">
        <v>0</v>
      </c>
      <c r="L26" s="22">
        <v>0</v>
      </c>
      <c r="M26" s="22">
        <v>0</v>
      </c>
      <c r="N26" s="22">
        <v>0</v>
      </c>
      <c r="O26" s="18" t="s">
        <v>40</v>
      </c>
    </row>
    <row r="27" spans="1:16" s="12" customFormat="1" ht="21.75" hidden="1" customHeight="1" x14ac:dyDescent="0.25">
      <c r="A27" s="24"/>
      <c r="B27" s="30"/>
      <c r="C27" s="18"/>
      <c r="D27" s="20" t="s">
        <v>20</v>
      </c>
      <c r="E27" s="22">
        <v>0</v>
      </c>
      <c r="F27" s="21">
        <v>0</v>
      </c>
      <c r="G27" s="21"/>
      <c r="H27" s="21"/>
      <c r="I27" s="21"/>
      <c r="J27" s="21"/>
      <c r="K27" s="22">
        <v>0</v>
      </c>
      <c r="L27" s="22">
        <v>0</v>
      </c>
      <c r="M27" s="22">
        <v>0</v>
      </c>
      <c r="N27" s="22">
        <v>0</v>
      </c>
      <c r="O27" s="18"/>
    </row>
    <row r="28" spans="1:16" s="12" customFormat="1" ht="25.5" hidden="1" customHeight="1" x14ac:dyDescent="0.25">
      <c r="A28" s="24"/>
      <c r="B28" s="30"/>
      <c r="C28" s="18"/>
      <c r="D28" s="20" t="s">
        <v>21</v>
      </c>
      <c r="E28" s="22">
        <v>0</v>
      </c>
      <c r="F28" s="21">
        <v>0</v>
      </c>
      <c r="G28" s="21"/>
      <c r="H28" s="21"/>
      <c r="I28" s="21"/>
      <c r="J28" s="21"/>
      <c r="K28" s="22">
        <v>0</v>
      </c>
      <c r="L28" s="22">
        <v>0</v>
      </c>
      <c r="M28" s="22">
        <v>0</v>
      </c>
      <c r="N28" s="22">
        <v>0</v>
      </c>
      <c r="O28" s="18"/>
    </row>
    <row r="29" spans="1:16" s="12" customFormat="1" ht="26.25" hidden="1" customHeight="1" x14ac:dyDescent="0.25">
      <c r="A29" s="24"/>
      <c r="B29" s="30"/>
      <c r="C29" s="18"/>
      <c r="D29" s="20" t="s">
        <v>22</v>
      </c>
      <c r="E29" s="22">
        <v>0</v>
      </c>
      <c r="F29" s="21">
        <v>0</v>
      </c>
      <c r="G29" s="21"/>
      <c r="H29" s="21"/>
      <c r="I29" s="21"/>
      <c r="J29" s="21"/>
      <c r="K29" s="22">
        <v>0</v>
      </c>
      <c r="L29" s="22">
        <v>0</v>
      </c>
      <c r="M29" s="22">
        <v>0</v>
      </c>
      <c r="N29" s="22">
        <v>0</v>
      </c>
      <c r="O29" s="18"/>
    </row>
    <row r="30" spans="1:16" s="12" customFormat="1" ht="22.5" hidden="1" x14ac:dyDescent="0.25">
      <c r="A30" s="24"/>
      <c r="B30" s="30"/>
      <c r="C30" s="18"/>
      <c r="D30" s="20" t="s">
        <v>23</v>
      </c>
      <c r="E30" s="22">
        <v>0</v>
      </c>
      <c r="F30" s="21">
        <v>0</v>
      </c>
      <c r="G30" s="21"/>
      <c r="H30" s="21"/>
      <c r="I30" s="21"/>
      <c r="J30" s="21"/>
      <c r="K30" s="22">
        <v>0</v>
      </c>
      <c r="L30" s="22">
        <v>0</v>
      </c>
      <c r="M30" s="22">
        <v>0</v>
      </c>
      <c r="N30" s="22">
        <v>0</v>
      </c>
      <c r="O30" s="18"/>
    </row>
    <row r="31" spans="1:16" s="12" customFormat="1" ht="15" customHeight="1" x14ac:dyDescent="0.25">
      <c r="A31" s="11">
        <v>2</v>
      </c>
      <c r="B31" s="30" t="s">
        <v>41</v>
      </c>
      <c r="C31" s="14" t="s">
        <v>17</v>
      </c>
      <c r="D31" s="15" t="s">
        <v>18</v>
      </c>
      <c r="E31" s="16">
        <f>SUM(F31:N31)</f>
        <v>349479</v>
      </c>
      <c r="F31" s="17">
        <f>SUM(F32:J35)</f>
        <v>18311.2</v>
      </c>
      <c r="G31" s="17"/>
      <c r="H31" s="17"/>
      <c r="I31" s="17"/>
      <c r="J31" s="17"/>
      <c r="K31" s="16">
        <f>SUM(K32:K35)</f>
        <v>241478.3</v>
      </c>
      <c r="L31" s="16">
        <f t="shared" ref="L31:N31" si="9">SUM(L32:L35)</f>
        <v>89689.5</v>
      </c>
      <c r="M31" s="16">
        <f t="shared" si="9"/>
        <v>0</v>
      </c>
      <c r="N31" s="16">
        <f t="shared" si="9"/>
        <v>0</v>
      </c>
      <c r="O31" s="18" t="s">
        <v>42</v>
      </c>
      <c r="P31" s="31"/>
    </row>
    <row r="32" spans="1:16" s="12" customFormat="1" ht="24" customHeight="1" x14ac:dyDescent="0.25">
      <c r="A32" s="11"/>
      <c r="B32" s="30"/>
      <c r="C32" s="19"/>
      <c r="D32" s="20" t="s">
        <v>20</v>
      </c>
      <c r="E32" s="16">
        <f t="shared" ref="E32:E35" si="10">SUM(F32:N32)</f>
        <v>255300.5</v>
      </c>
      <c r="F32" s="21">
        <f>F37+F50+F68</f>
        <v>0</v>
      </c>
      <c r="G32" s="21"/>
      <c r="H32" s="21"/>
      <c r="I32" s="21"/>
      <c r="J32" s="21"/>
      <c r="K32" s="22">
        <f t="shared" ref="K32:N35" si="11">K37+K50+K68</f>
        <v>187674.63</v>
      </c>
      <c r="L32" s="22">
        <f t="shared" si="11"/>
        <v>67625.87</v>
      </c>
      <c r="M32" s="22">
        <f t="shared" si="11"/>
        <v>0</v>
      </c>
      <c r="N32" s="22">
        <f t="shared" si="11"/>
        <v>0</v>
      </c>
      <c r="O32" s="18"/>
      <c r="P32" s="31"/>
    </row>
    <row r="33" spans="1:17" s="12" customFormat="1" ht="25.5" customHeight="1" x14ac:dyDescent="0.25">
      <c r="A33" s="11"/>
      <c r="B33" s="30"/>
      <c r="C33" s="19"/>
      <c r="D33" s="20" t="s">
        <v>21</v>
      </c>
      <c r="E33" s="16">
        <f t="shared" si="10"/>
        <v>0</v>
      </c>
      <c r="F33" s="21">
        <f>F38+F51+F69</f>
        <v>0</v>
      </c>
      <c r="G33" s="21"/>
      <c r="H33" s="21"/>
      <c r="I33" s="21"/>
      <c r="J33" s="21"/>
      <c r="K33" s="22">
        <f t="shared" si="11"/>
        <v>0</v>
      </c>
      <c r="L33" s="22">
        <f t="shared" si="11"/>
        <v>0</v>
      </c>
      <c r="M33" s="22">
        <f t="shared" si="11"/>
        <v>0</v>
      </c>
      <c r="N33" s="22">
        <f t="shared" si="11"/>
        <v>0</v>
      </c>
      <c r="O33" s="18"/>
      <c r="P33" s="31"/>
    </row>
    <row r="34" spans="1:17" s="12" customFormat="1" ht="24" customHeight="1" x14ac:dyDescent="0.25">
      <c r="A34" s="11"/>
      <c r="B34" s="30"/>
      <c r="C34" s="19"/>
      <c r="D34" s="20" t="s">
        <v>22</v>
      </c>
      <c r="E34" s="16">
        <f t="shared" si="10"/>
        <v>94178.5</v>
      </c>
      <c r="F34" s="21">
        <f>F39+F52+F70</f>
        <v>18311.2</v>
      </c>
      <c r="G34" s="21"/>
      <c r="H34" s="21"/>
      <c r="I34" s="21"/>
      <c r="J34" s="21"/>
      <c r="K34" s="22">
        <f t="shared" si="11"/>
        <v>53803.67</v>
      </c>
      <c r="L34" s="22">
        <f t="shared" si="11"/>
        <v>22063.63</v>
      </c>
      <c r="M34" s="22">
        <f t="shared" si="11"/>
        <v>0</v>
      </c>
      <c r="N34" s="22">
        <f t="shared" si="11"/>
        <v>0</v>
      </c>
      <c r="O34" s="18"/>
      <c r="P34" s="31"/>
    </row>
    <row r="35" spans="1:17" s="12" customFormat="1" ht="22.5" x14ac:dyDescent="0.25">
      <c r="A35" s="11"/>
      <c r="B35" s="30"/>
      <c r="C35" s="19"/>
      <c r="D35" s="20" t="s">
        <v>23</v>
      </c>
      <c r="E35" s="16">
        <f t="shared" si="10"/>
        <v>0</v>
      </c>
      <c r="F35" s="21">
        <f>F40+F53+F71</f>
        <v>0</v>
      </c>
      <c r="G35" s="21"/>
      <c r="H35" s="21"/>
      <c r="I35" s="21"/>
      <c r="J35" s="21"/>
      <c r="K35" s="22">
        <f t="shared" si="11"/>
        <v>0</v>
      </c>
      <c r="L35" s="22">
        <f t="shared" si="11"/>
        <v>0</v>
      </c>
      <c r="M35" s="22">
        <f t="shared" si="11"/>
        <v>0</v>
      </c>
      <c r="N35" s="22">
        <f t="shared" si="11"/>
        <v>0</v>
      </c>
      <c r="O35" s="18"/>
      <c r="P35" s="31"/>
    </row>
    <row r="36" spans="1:17" s="12" customFormat="1" ht="15" customHeight="1" x14ac:dyDescent="0.25">
      <c r="A36" s="24" t="s">
        <v>43</v>
      </c>
      <c r="B36" s="32" t="s">
        <v>44</v>
      </c>
      <c r="C36" s="14" t="s">
        <v>17</v>
      </c>
      <c r="D36" s="20" t="s">
        <v>18</v>
      </c>
      <c r="E36" s="16">
        <f>SUM(F36:N36)</f>
        <v>200000</v>
      </c>
      <c r="F36" s="17">
        <f>SUM(F37:J40)</f>
        <v>0</v>
      </c>
      <c r="G36" s="17"/>
      <c r="H36" s="17"/>
      <c r="I36" s="17"/>
      <c r="J36" s="17"/>
      <c r="K36" s="16">
        <f>SUM(K37:K40)</f>
        <v>200000</v>
      </c>
      <c r="L36" s="16">
        <f t="shared" ref="L36:N36" si="12">SUM(L37:L40)</f>
        <v>0</v>
      </c>
      <c r="M36" s="16">
        <f t="shared" si="12"/>
        <v>0</v>
      </c>
      <c r="N36" s="16">
        <f t="shared" si="12"/>
        <v>0</v>
      </c>
      <c r="O36" s="18" t="s">
        <v>42</v>
      </c>
    </row>
    <row r="37" spans="1:17" s="12" customFormat="1" ht="22.5" x14ac:dyDescent="0.25">
      <c r="A37" s="24"/>
      <c r="B37" s="32"/>
      <c r="C37" s="19"/>
      <c r="D37" s="20" t="s">
        <v>20</v>
      </c>
      <c r="E37" s="16">
        <f t="shared" ref="E37:E40" si="13">SUM(F37:N37)</f>
        <v>156400</v>
      </c>
      <c r="F37" s="21">
        <f>F45</f>
        <v>0</v>
      </c>
      <c r="G37" s="21"/>
      <c r="H37" s="21"/>
      <c r="I37" s="21"/>
      <c r="J37" s="21"/>
      <c r="K37" s="22">
        <f>K45</f>
        <v>156400</v>
      </c>
      <c r="L37" s="22">
        <f>L45</f>
        <v>0</v>
      </c>
      <c r="M37" s="22">
        <f>M45</f>
        <v>0</v>
      </c>
      <c r="N37" s="22">
        <f>N45</f>
        <v>0</v>
      </c>
      <c r="O37" s="18"/>
    </row>
    <row r="38" spans="1:17" s="12" customFormat="1" ht="19.5" customHeight="1" x14ac:dyDescent="0.25">
      <c r="A38" s="24"/>
      <c r="B38" s="32"/>
      <c r="C38" s="19"/>
      <c r="D38" s="20" t="s">
        <v>21</v>
      </c>
      <c r="E38" s="16">
        <f t="shared" si="13"/>
        <v>0</v>
      </c>
      <c r="F38" s="21">
        <f t="shared" ref="F38:F40" si="14">F46</f>
        <v>0</v>
      </c>
      <c r="G38" s="21"/>
      <c r="H38" s="21"/>
      <c r="I38" s="21"/>
      <c r="J38" s="21"/>
      <c r="K38" s="22">
        <f t="shared" ref="K38:N40" si="15">K46</f>
        <v>0</v>
      </c>
      <c r="L38" s="22">
        <f t="shared" si="15"/>
        <v>0</v>
      </c>
      <c r="M38" s="22">
        <f t="shared" si="15"/>
        <v>0</v>
      </c>
      <c r="N38" s="22">
        <f t="shared" si="15"/>
        <v>0</v>
      </c>
      <c r="O38" s="18"/>
    </row>
    <row r="39" spans="1:17" s="12" customFormat="1" ht="20.25" customHeight="1" x14ac:dyDescent="0.25">
      <c r="A39" s="24"/>
      <c r="B39" s="32"/>
      <c r="C39" s="19"/>
      <c r="D39" s="20" t="s">
        <v>22</v>
      </c>
      <c r="E39" s="16">
        <f t="shared" si="13"/>
        <v>43600</v>
      </c>
      <c r="F39" s="21">
        <f t="shared" si="14"/>
        <v>0</v>
      </c>
      <c r="G39" s="21"/>
      <c r="H39" s="21"/>
      <c r="I39" s="21"/>
      <c r="J39" s="21"/>
      <c r="K39" s="22">
        <f t="shared" si="15"/>
        <v>43600</v>
      </c>
      <c r="L39" s="22">
        <f t="shared" si="15"/>
        <v>0</v>
      </c>
      <c r="M39" s="22">
        <f t="shared" si="15"/>
        <v>0</v>
      </c>
      <c r="N39" s="22">
        <f t="shared" si="15"/>
        <v>0</v>
      </c>
      <c r="O39" s="18"/>
    </row>
    <row r="40" spans="1:17" s="12" customFormat="1" ht="18" customHeight="1" x14ac:dyDescent="0.25">
      <c r="A40" s="24"/>
      <c r="B40" s="32"/>
      <c r="C40" s="19"/>
      <c r="D40" s="20" t="s">
        <v>23</v>
      </c>
      <c r="E40" s="16">
        <f t="shared" si="13"/>
        <v>0</v>
      </c>
      <c r="F40" s="21">
        <f t="shared" si="14"/>
        <v>0</v>
      </c>
      <c r="G40" s="21"/>
      <c r="H40" s="21"/>
      <c r="I40" s="21"/>
      <c r="J40" s="21"/>
      <c r="K40" s="22">
        <f t="shared" si="15"/>
        <v>0</v>
      </c>
      <c r="L40" s="22">
        <f t="shared" si="15"/>
        <v>0</v>
      </c>
      <c r="M40" s="22">
        <f t="shared" si="15"/>
        <v>0</v>
      </c>
      <c r="N40" s="22">
        <f t="shared" si="15"/>
        <v>0</v>
      </c>
      <c r="O40" s="18"/>
    </row>
    <row r="41" spans="1:17" s="12" customFormat="1" ht="15" customHeight="1" x14ac:dyDescent="0.25">
      <c r="A41" s="24"/>
      <c r="B41" s="30" t="s">
        <v>45</v>
      </c>
      <c r="C41" s="27" t="s">
        <v>27</v>
      </c>
      <c r="D41" s="8" t="s">
        <v>27</v>
      </c>
      <c r="E41" s="18" t="s">
        <v>28</v>
      </c>
      <c r="F41" s="18" t="s">
        <v>29</v>
      </c>
      <c r="G41" s="18" t="s">
        <v>30</v>
      </c>
      <c r="H41" s="18"/>
      <c r="I41" s="18"/>
      <c r="J41" s="18"/>
      <c r="K41" s="18">
        <v>2027</v>
      </c>
      <c r="L41" s="18">
        <v>2028</v>
      </c>
      <c r="M41" s="18">
        <v>2029</v>
      </c>
      <c r="N41" s="18">
        <v>2030</v>
      </c>
      <c r="O41" s="18" t="s">
        <v>27</v>
      </c>
    </row>
    <row r="42" spans="1:17" s="12" customFormat="1" ht="24" customHeight="1" x14ac:dyDescent="0.25">
      <c r="A42" s="24"/>
      <c r="B42" s="30"/>
      <c r="C42" s="27"/>
      <c r="D42" s="8"/>
      <c r="E42" s="18"/>
      <c r="F42" s="18"/>
      <c r="G42" s="28" t="s">
        <v>31</v>
      </c>
      <c r="H42" s="28" t="s">
        <v>32</v>
      </c>
      <c r="I42" s="28" t="s">
        <v>33</v>
      </c>
      <c r="J42" s="28" t="s">
        <v>34</v>
      </c>
      <c r="K42" s="18"/>
      <c r="L42" s="18"/>
      <c r="M42" s="18"/>
      <c r="N42" s="18"/>
      <c r="O42" s="18"/>
    </row>
    <row r="43" spans="1:17" s="12" customFormat="1" x14ac:dyDescent="0.25">
      <c r="A43" s="24"/>
      <c r="B43" s="30"/>
      <c r="C43" s="27"/>
      <c r="D43" s="8"/>
      <c r="E43" s="33">
        <v>1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1</v>
      </c>
      <c r="L43" s="28">
        <v>0</v>
      </c>
      <c r="M43" s="28">
        <v>0</v>
      </c>
      <c r="N43" s="28">
        <v>0</v>
      </c>
      <c r="O43" s="18"/>
    </row>
    <row r="44" spans="1:17" s="12" customFormat="1" ht="15" customHeight="1" x14ac:dyDescent="0.25">
      <c r="A44" s="24" t="s">
        <v>46</v>
      </c>
      <c r="B44" s="32" t="s">
        <v>47</v>
      </c>
      <c r="C44" s="14" t="s">
        <v>17</v>
      </c>
      <c r="D44" s="20" t="s">
        <v>18</v>
      </c>
      <c r="E44" s="16">
        <f>SUM(F44:N44)</f>
        <v>200000</v>
      </c>
      <c r="F44" s="17">
        <f>SUM(F45:J48)</f>
        <v>0</v>
      </c>
      <c r="G44" s="17"/>
      <c r="H44" s="17"/>
      <c r="I44" s="17"/>
      <c r="J44" s="17"/>
      <c r="K44" s="16">
        <f>SUM(K45:K48)</f>
        <v>200000</v>
      </c>
      <c r="L44" s="16">
        <f t="shared" ref="L44:N44" si="16">SUM(L45:L48)</f>
        <v>0</v>
      </c>
      <c r="M44" s="16">
        <f t="shared" si="16"/>
        <v>0</v>
      </c>
      <c r="N44" s="16">
        <f t="shared" si="16"/>
        <v>0</v>
      </c>
      <c r="O44" s="18" t="s">
        <v>42</v>
      </c>
    </row>
    <row r="45" spans="1:17" s="12" customFormat="1" ht="22.5" x14ac:dyDescent="0.25">
      <c r="A45" s="24"/>
      <c r="B45" s="32"/>
      <c r="C45" s="19"/>
      <c r="D45" s="20" t="s">
        <v>20</v>
      </c>
      <c r="E45" s="16">
        <f t="shared" ref="E45:E48" si="17">SUM(F45:N45)</f>
        <v>156400</v>
      </c>
      <c r="F45" s="21">
        <v>0</v>
      </c>
      <c r="G45" s="21"/>
      <c r="H45" s="21"/>
      <c r="I45" s="21"/>
      <c r="J45" s="21"/>
      <c r="K45" s="34">
        <v>156400</v>
      </c>
      <c r="L45" s="22">
        <v>0</v>
      </c>
      <c r="M45" s="22">
        <v>0</v>
      </c>
      <c r="N45" s="22">
        <v>0</v>
      </c>
      <c r="O45" s="18"/>
    </row>
    <row r="46" spans="1:17" s="12" customFormat="1" ht="22.5" x14ac:dyDescent="0.25">
      <c r="A46" s="24"/>
      <c r="B46" s="32"/>
      <c r="C46" s="19"/>
      <c r="D46" s="20" t="s">
        <v>21</v>
      </c>
      <c r="E46" s="16">
        <f t="shared" si="17"/>
        <v>0</v>
      </c>
      <c r="F46" s="21">
        <v>0</v>
      </c>
      <c r="G46" s="21"/>
      <c r="H46" s="21"/>
      <c r="I46" s="21"/>
      <c r="J46" s="21"/>
      <c r="K46" s="34">
        <v>0</v>
      </c>
      <c r="L46" s="22">
        <v>0</v>
      </c>
      <c r="M46" s="34">
        <v>0</v>
      </c>
      <c r="N46" s="34">
        <v>0</v>
      </c>
      <c r="O46" s="18"/>
    </row>
    <row r="47" spans="1:17" s="12" customFormat="1" ht="22.5" x14ac:dyDescent="0.25">
      <c r="A47" s="24"/>
      <c r="B47" s="32"/>
      <c r="C47" s="19"/>
      <c r="D47" s="20" t="s">
        <v>22</v>
      </c>
      <c r="E47" s="16">
        <f t="shared" si="17"/>
        <v>43600</v>
      </c>
      <c r="F47" s="21">
        <v>0</v>
      </c>
      <c r="G47" s="21"/>
      <c r="H47" s="21"/>
      <c r="I47" s="21"/>
      <c r="J47" s="21"/>
      <c r="K47" s="34">
        <v>43600</v>
      </c>
      <c r="L47" s="22">
        <v>0</v>
      </c>
      <c r="M47" s="34">
        <v>0</v>
      </c>
      <c r="N47" s="34">
        <v>0</v>
      </c>
      <c r="O47" s="18"/>
    </row>
    <row r="48" spans="1:17" s="12" customFormat="1" ht="22.5" x14ac:dyDescent="0.25">
      <c r="A48" s="24"/>
      <c r="B48" s="32"/>
      <c r="C48" s="19"/>
      <c r="D48" s="20" t="s">
        <v>23</v>
      </c>
      <c r="E48" s="16">
        <f t="shared" si="17"/>
        <v>0</v>
      </c>
      <c r="F48" s="21">
        <v>0</v>
      </c>
      <c r="G48" s="21"/>
      <c r="H48" s="21"/>
      <c r="I48" s="21"/>
      <c r="J48" s="21"/>
      <c r="K48" s="34">
        <v>0</v>
      </c>
      <c r="L48" s="22">
        <v>0</v>
      </c>
      <c r="M48" s="34">
        <v>0</v>
      </c>
      <c r="N48" s="34">
        <v>0</v>
      </c>
      <c r="O48" s="18"/>
      <c r="Q48" s="35"/>
    </row>
    <row r="49" spans="1:17" s="12" customFormat="1" ht="13.5" customHeight="1" x14ac:dyDescent="0.25">
      <c r="A49" s="24" t="s">
        <v>48</v>
      </c>
      <c r="B49" s="36" t="s">
        <v>49</v>
      </c>
      <c r="C49" s="14" t="s">
        <v>17</v>
      </c>
      <c r="D49" s="20" t="s">
        <v>18</v>
      </c>
      <c r="E49" s="16">
        <f>SUM(F49:N49)</f>
        <v>131167.79999999999</v>
      </c>
      <c r="F49" s="17">
        <f>SUM(F50:J53)</f>
        <v>0</v>
      </c>
      <c r="G49" s="17"/>
      <c r="H49" s="17"/>
      <c r="I49" s="17"/>
      <c r="J49" s="17"/>
      <c r="K49" s="16">
        <f>SUM(K50:K53)</f>
        <v>41478.299999999996</v>
      </c>
      <c r="L49" s="16">
        <f t="shared" ref="L49:N49" si="18">SUM(L50:L53)</f>
        <v>89689.5</v>
      </c>
      <c r="M49" s="16">
        <f t="shared" si="18"/>
        <v>0</v>
      </c>
      <c r="N49" s="16">
        <f t="shared" si="18"/>
        <v>0</v>
      </c>
      <c r="O49" s="18" t="s">
        <v>50</v>
      </c>
      <c r="P49" s="37"/>
      <c r="Q49" s="38"/>
    </row>
    <row r="50" spans="1:17" s="12" customFormat="1" ht="21.75" customHeight="1" x14ac:dyDescent="0.25">
      <c r="A50" s="24"/>
      <c r="B50" s="36"/>
      <c r="C50" s="19"/>
      <c r="D50" s="20" t="s">
        <v>20</v>
      </c>
      <c r="E50" s="16">
        <f t="shared" ref="E50:E53" si="19">SUM(F50:N50)</f>
        <v>98900.5</v>
      </c>
      <c r="F50" s="21">
        <f>F58+F63</f>
        <v>0</v>
      </c>
      <c r="G50" s="21"/>
      <c r="H50" s="21"/>
      <c r="I50" s="21"/>
      <c r="J50" s="21"/>
      <c r="K50" s="22">
        <f>K58+K63</f>
        <v>31274.629999999997</v>
      </c>
      <c r="L50" s="22">
        <f>L58+L63</f>
        <v>67625.87</v>
      </c>
      <c r="M50" s="22">
        <f>M58+M63</f>
        <v>0</v>
      </c>
      <c r="N50" s="22">
        <f>N58+N63</f>
        <v>0</v>
      </c>
      <c r="O50" s="18"/>
      <c r="P50" s="37"/>
      <c r="Q50" s="38"/>
    </row>
    <row r="51" spans="1:17" s="12" customFormat="1" ht="21.75" customHeight="1" x14ac:dyDescent="0.25">
      <c r="A51" s="24"/>
      <c r="B51" s="36"/>
      <c r="C51" s="19"/>
      <c r="D51" s="20" t="s">
        <v>21</v>
      </c>
      <c r="E51" s="16">
        <f t="shared" si="19"/>
        <v>0</v>
      </c>
      <c r="F51" s="21">
        <f t="shared" ref="F51:F53" si="20">F59+F64</f>
        <v>0</v>
      </c>
      <c r="G51" s="21"/>
      <c r="H51" s="21"/>
      <c r="I51" s="21"/>
      <c r="J51" s="21"/>
      <c r="K51" s="22">
        <f t="shared" ref="K51:N53" si="21">K59+K64</f>
        <v>0</v>
      </c>
      <c r="L51" s="22">
        <f t="shared" si="21"/>
        <v>0</v>
      </c>
      <c r="M51" s="22">
        <f t="shared" si="21"/>
        <v>0</v>
      </c>
      <c r="N51" s="22">
        <f t="shared" si="21"/>
        <v>0</v>
      </c>
      <c r="O51" s="18"/>
      <c r="Q51" s="35"/>
    </row>
    <row r="52" spans="1:17" s="12" customFormat="1" ht="25.5" customHeight="1" x14ac:dyDescent="0.25">
      <c r="A52" s="24"/>
      <c r="B52" s="36"/>
      <c r="C52" s="19"/>
      <c r="D52" s="20" t="s">
        <v>22</v>
      </c>
      <c r="E52" s="16">
        <f t="shared" si="19"/>
        <v>32267.300000000003</v>
      </c>
      <c r="F52" s="21">
        <f t="shared" si="20"/>
        <v>0</v>
      </c>
      <c r="G52" s="21"/>
      <c r="H52" s="21"/>
      <c r="I52" s="21"/>
      <c r="J52" s="21"/>
      <c r="K52" s="22">
        <f t="shared" si="21"/>
        <v>10203.67</v>
      </c>
      <c r="L52" s="22">
        <f t="shared" si="21"/>
        <v>22063.63</v>
      </c>
      <c r="M52" s="22">
        <f t="shared" si="21"/>
        <v>0</v>
      </c>
      <c r="N52" s="22">
        <f t="shared" si="21"/>
        <v>0</v>
      </c>
      <c r="O52" s="18"/>
      <c r="P52" s="37"/>
      <c r="Q52" s="38"/>
    </row>
    <row r="53" spans="1:17" s="12" customFormat="1" ht="22.5" x14ac:dyDescent="0.25">
      <c r="A53" s="24"/>
      <c r="B53" s="36"/>
      <c r="C53" s="19"/>
      <c r="D53" s="20" t="s">
        <v>23</v>
      </c>
      <c r="E53" s="16">
        <f t="shared" si="19"/>
        <v>0</v>
      </c>
      <c r="F53" s="21">
        <f t="shared" si="20"/>
        <v>0</v>
      </c>
      <c r="G53" s="21"/>
      <c r="H53" s="21"/>
      <c r="I53" s="21"/>
      <c r="J53" s="21"/>
      <c r="K53" s="22">
        <f t="shared" si="21"/>
        <v>0</v>
      </c>
      <c r="L53" s="22">
        <f t="shared" si="21"/>
        <v>0</v>
      </c>
      <c r="M53" s="22">
        <f t="shared" si="21"/>
        <v>0</v>
      </c>
      <c r="N53" s="22">
        <f t="shared" si="21"/>
        <v>0</v>
      </c>
      <c r="O53" s="18"/>
    </row>
    <row r="54" spans="1:17" s="12" customFormat="1" ht="18" customHeight="1" x14ac:dyDescent="0.25">
      <c r="A54" s="24"/>
      <c r="B54" s="30" t="s">
        <v>51</v>
      </c>
      <c r="C54" s="27" t="s">
        <v>27</v>
      </c>
      <c r="D54" s="8" t="s">
        <v>27</v>
      </c>
      <c r="E54" s="18" t="s">
        <v>28</v>
      </c>
      <c r="F54" s="18" t="s">
        <v>29</v>
      </c>
      <c r="G54" s="18" t="s">
        <v>30</v>
      </c>
      <c r="H54" s="18"/>
      <c r="I54" s="18"/>
      <c r="J54" s="18"/>
      <c r="K54" s="18">
        <v>2027</v>
      </c>
      <c r="L54" s="18">
        <v>2028</v>
      </c>
      <c r="M54" s="18">
        <v>2029</v>
      </c>
      <c r="N54" s="18">
        <v>2030</v>
      </c>
      <c r="O54" s="18" t="s">
        <v>27</v>
      </c>
    </row>
    <row r="55" spans="1:17" s="12" customFormat="1" ht="24" customHeight="1" x14ac:dyDescent="0.25">
      <c r="A55" s="24"/>
      <c r="B55" s="30"/>
      <c r="C55" s="27"/>
      <c r="D55" s="8"/>
      <c r="E55" s="18"/>
      <c r="F55" s="18"/>
      <c r="G55" s="28" t="s">
        <v>31</v>
      </c>
      <c r="H55" s="28" t="s">
        <v>32</v>
      </c>
      <c r="I55" s="28" t="s">
        <v>33</v>
      </c>
      <c r="J55" s="28" t="s">
        <v>34</v>
      </c>
      <c r="K55" s="18"/>
      <c r="L55" s="18"/>
      <c r="M55" s="18"/>
      <c r="N55" s="18"/>
      <c r="O55" s="18"/>
    </row>
    <row r="56" spans="1:17" s="12" customFormat="1" ht="16.5" customHeight="1" x14ac:dyDescent="0.25">
      <c r="A56" s="24"/>
      <c r="B56" s="30"/>
      <c r="C56" s="27"/>
      <c r="D56" s="8"/>
      <c r="E56" s="33">
        <v>2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2</v>
      </c>
      <c r="M56" s="28">
        <v>0</v>
      </c>
      <c r="N56" s="28">
        <v>0</v>
      </c>
      <c r="O56" s="18"/>
    </row>
    <row r="57" spans="1:17" s="12" customFormat="1" ht="16.5" customHeight="1" x14ac:dyDescent="0.25">
      <c r="A57" s="24" t="s">
        <v>52</v>
      </c>
      <c r="B57" s="39" t="s">
        <v>53</v>
      </c>
      <c r="C57" s="14" t="s">
        <v>17</v>
      </c>
      <c r="D57" s="20" t="s">
        <v>18</v>
      </c>
      <c r="E57" s="16">
        <f>SUM(F57:N57)</f>
        <v>58851</v>
      </c>
      <c r="F57" s="17">
        <f>SUM(F58:J61)</f>
        <v>0</v>
      </c>
      <c r="G57" s="17"/>
      <c r="H57" s="17"/>
      <c r="I57" s="17"/>
      <c r="J57" s="17"/>
      <c r="K57" s="16">
        <f>SUM(K58:K61)</f>
        <v>29425.5</v>
      </c>
      <c r="L57" s="16">
        <f t="shared" ref="L57:N57" si="22">SUM(L58:L61)</f>
        <v>29425.5</v>
      </c>
      <c r="M57" s="16">
        <f t="shared" si="22"/>
        <v>0</v>
      </c>
      <c r="N57" s="16">
        <f t="shared" si="22"/>
        <v>0</v>
      </c>
      <c r="O57" s="18" t="s">
        <v>50</v>
      </c>
      <c r="P57" s="23"/>
    </row>
    <row r="58" spans="1:17" s="12" customFormat="1" ht="23.25" customHeight="1" x14ac:dyDescent="0.25">
      <c r="A58" s="24"/>
      <c r="B58" s="39"/>
      <c r="C58" s="19"/>
      <c r="D58" s="20" t="s">
        <v>20</v>
      </c>
      <c r="E58" s="16">
        <f t="shared" ref="E58:E61" si="23">SUM(F58:N58)</f>
        <v>44373.64</v>
      </c>
      <c r="F58" s="21">
        <v>0</v>
      </c>
      <c r="G58" s="21"/>
      <c r="H58" s="21"/>
      <c r="I58" s="21"/>
      <c r="J58" s="21"/>
      <c r="K58" s="22">
        <v>22186.82</v>
      </c>
      <c r="L58" s="22">
        <v>22186.82</v>
      </c>
      <c r="M58" s="22">
        <v>0</v>
      </c>
      <c r="N58" s="22">
        <v>0</v>
      </c>
      <c r="O58" s="18"/>
    </row>
    <row r="59" spans="1:17" s="12" customFormat="1" ht="24.75" customHeight="1" x14ac:dyDescent="0.25">
      <c r="A59" s="24"/>
      <c r="B59" s="39"/>
      <c r="C59" s="19"/>
      <c r="D59" s="20" t="s">
        <v>21</v>
      </c>
      <c r="E59" s="16">
        <f t="shared" si="23"/>
        <v>0</v>
      </c>
      <c r="F59" s="21">
        <v>0</v>
      </c>
      <c r="G59" s="21"/>
      <c r="H59" s="21"/>
      <c r="I59" s="21"/>
      <c r="J59" s="21"/>
      <c r="K59" s="22">
        <v>0</v>
      </c>
      <c r="L59" s="22">
        <v>0</v>
      </c>
      <c r="M59" s="22">
        <v>0</v>
      </c>
      <c r="N59" s="22">
        <v>0</v>
      </c>
      <c r="O59" s="18"/>
    </row>
    <row r="60" spans="1:17" s="12" customFormat="1" ht="23.25" customHeight="1" x14ac:dyDescent="0.25">
      <c r="A60" s="24"/>
      <c r="B60" s="39"/>
      <c r="C60" s="19"/>
      <c r="D60" s="20" t="s">
        <v>22</v>
      </c>
      <c r="E60" s="16">
        <f t="shared" si="23"/>
        <v>14477.36</v>
      </c>
      <c r="F60" s="21">
        <v>0</v>
      </c>
      <c r="G60" s="21"/>
      <c r="H60" s="21"/>
      <c r="I60" s="21"/>
      <c r="J60" s="21"/>
      <c r="K60" s="22">
        <v>7238.68</v>
      </c>
      <c r="L60" s="22">
        <v>7238.68</v>
      </c>
      <c r="M60" s="22">
        <v>0</v>
      </c>
      <c r="N60" s="22">
        <v>0</v>
      </c>
      <c r="O60" s="18"/>
    </row>
    <row r="61" spans="1:17" s="12" customFormat="1" ht="24.75" customHeight="1" x14ac:dyDescent="0.25">
      <c r="A61" s="24"/>
      <c r="B61" s="39"/>
      <c r="C61" s="19"/>
      <c r="D61" s="20" t="s">
        <v>23</v>
      </c>
      <c r="E61" s="16">
        <f t="shared" si="23"/>
        <v>0</v>
      </c>
      <c r="F61" s="21">
        <v>0</v>
      </c>
      <c r="G61" s="21"/>
      <c r="H61" s="21"/>
      <c r="I61" s="21"/>
      <c r="J61" s="21"/>
      <c r="K61" s="22">
        <v>0</v>
      </c>
      <c r="L61" s="22">
        <v>0</v>
      </c>
      <c r="M61" s="22">
        <v>0</v>
      </c>
      <c r="N61" s="22">
        <v>0</v>
      </c>
      <c r="O61" s="18"/>
    </row>
    <row r="62" spans="1:17" s="12" customFormat="1" ht="16.5" customHeight="1" x14ac:dyDescent="0.25">
      <c r="A62" s="24" t="s">
        <v>54</v>
      </c>
      <c r="B62" s="39" t="s">
        <v>55</v>
      </c>
      <c r="C62" s="14" t="s">
        <v>17</v>
      </c>
      <c r="D62" s="20" t="s">
        <v>18</v>
      </c>
      <c r="E62" s="16">
        <f>SUM(F62:N62)</f>
        <v>72316.800000000003</v>
      </c>
      <c r="F62" s="17">
        <f>SUM(F63:J66)</f>
        <v>0</v>
      </c>
      <c r="G62" s="17"/>
      <c r="H62" s="17"/>
      <c r="I62" s="17"/>
      <c r="J62" s="17"/>
      <c r="K62" s="16">
        <f>SUM(K63:K66)</f>
        <v>12052.8</v>
      </c>
      <c r="L62" s="16">
        <f t="shared" ref="L62:N62" si="24">SUM(L63:L66)</f>
        <v>60264</v>
      </c>
      <c r="M62" s="16">
        <f t="shared" si="24"/>
        <v>0</v>
      </c>
      <c r="N62" s="16">
        <f t="shared" si="24"/>
        <v>0</v>
      </c>
      <c r="O62" s="18" t="s">
        <v>50</v>
      </c>
      <c r="P62" s="23"/>
    </row>
    <row r="63" spans="1:17" s="12" customFormat="1" ht="23.25" customHeight="1" x14ac:dyDescent="0.25">
      <c r="A63" s="24"/>
      <c r="B63" s="39"/>
      <c r="C63" s="19"/>
      <c r="D63" s="20" t="s">
        <v>20</v>
      </c>
      <c r="E63" s="16">
        <f t="shared" ref="E63:E66" si="25">SUM(F63:N63)</f>
        <v>54526.86</v>
      </c>
      <c r="F63" s="21">
        <v>0</v>
      </c>
      <c r="G63" s="21"/>
      <c r="H63" s="21"/>
      <c r="I63" s="21"/>
      <c r="J63" s="21"/>
      <c r="K63" s="22">
        <v>9087.81</v>
      </c>
      <c r="L63" s="22">
        <v>45439.05</v>
      </c>
      <c r="M63" s="22">
        <v>0</v>
      </c>
      <c r="N63" s="22">
        <v>0</v>
      </c>
      <c r="O63" s="18"/>
    </row>
    <row r="64" spans="1:17" s="12" customFormat="1" ht="24" customHeight="1" x14ac:dyDescent="0.25">
      <c r="A64" s="24"/>
      <c r="B64" s="39"/>
      <c r="C64" s="19"/>
      <c r="D64" s="20" t="s">
        <v>21</v>
      </c>
      <c r="E64" s="16">
        <f t="shared" si="25"/>
        <v>0</v>
      </c>
      <c r="F64" s="21">
        <v>0</v>
      </c>
      <c r="G64" s="21"/>
      <c r="H64" s="21"/>
      <c r="I64" s="21"/>
      <c r="J64" s="21"/>
      <c r="K64" s="22">
        <v>0</v>
      </c>
      <c r="L64" s="22">
        <v>0</v>
      </c>
      <c r="M64" s="22">
        <v>0</v>
      </c>
      <c r="N64" s="22">
        <v>0</v>
      </c>
      <c r="O64" s="18"/>
    </row>
    <row r="65" spans="1:15" s="12" customFormat="1" ht="23.25" customHeight="1" x14ac:dyDescent="0.25">
      <c r="A65" s="24"/>
      <c r="B65" s="39"/>
      <c r="C65" s="19"/>
      <c r="D65" s="20" t="s">
        <v>22</v>
      </c>
      <c r="E65" s="16">
        <f t="shared" si="25"/>
        <v>17789.940000000002</v>
      </c>
      <c r="F65" s="21">
        <v>0</v>
      </c>
      <c r="G65" s="21"/>
      <c r="H65" s="21"/>
      <c r="I65" s="21"/>
      <c r="J65" s="21"/>
      <c r="K65" s="22">
        <v>2964.99</v>
      </c>
      <c r="L65" s="22">
        <v>14824.95</v>
      </c>
      <c r="M65" s="22">
        <v>0</v>
      </c>
      <c r="N65" s="22">
        <v>0</v>
      </c>
      <c r="O65" s="18"/>
    </row>
    <row r="66" spans="1:15" s="12" customFormat="1" ht="21.75" customHeight="1" x14ac:dyDescent="0.25">
      <c r="A66" s="24"/>
      <c r="B66" s="39"/>
      <c r="C66" s="19"/>
      <c r="D66" s="20" t="s">
        <v>23</v>
      </c>
      <c r="E66" s="16">
        <f t="shared" si="25"/>
        <v>0</v>
      </c>
      <c r="F66" s="21">
        <v>0</v>
      </c>
      <c r="G66" s="21"/>
      <c r="H66" s="21"/>
      <c r="I66" s="21"/>
      <c r="J66" s="21"/>
      <c r="K66" s="22">
        <v>0</v>
      </c>
      <c r="L66" s="22">
        <v>0</v>
      </c>
      <c r="M66" s="22">
        <v>0</v>
      </c>
      <c r="N66" s="22">
        <v>0</v>
      </c>
      <c r="O66" s="18"/>
    </row>
    <row r="67" spans="1:15" s="12" customFormat="1" ht="20.25" customHeight="1" x14ac:dyDescent="0.25">
      <c r="A67" s="24" t="s">
        <v>56</v>
      </c>
      <c r="B67" s="39" t="s">
        <v>57</v>
      </c>
      <c r="C67" s="14" t="s">
        <v>17</v>
      </c>
      <c r="D67" s="20" t="s">
        <v>18</v>
      </c>
      <c r="E67" s="16">
        <f>SUM(F67:N67)</f>
        <v>18311.2</v>
      </c>
      <c r="F67" s="40">
        <f>SUM(F68:J71)</f>
        <v>18311.2</v>
      </c>
      <c r="G67" s="40"/>
      <c r="H67" s="40"/>
      <c r="I67" s="40"/>
      <c r="J67" s="40"/>
      <c r="K67" s="16">
        <f>SUM(K68:K71)</f>
        <v>0</v>
      </c>
      <c r="L67" s="16">
        <f t="shared" ref="L67:N67" si="26">SUM(L68:L71)</f>
        <v>0</v>
      </c>
      <c r="M67" s="16">
        <f t="shared" si="26"/>
        <v>0</v>
      </c>
      <c r="N67" s="16">
        <f t="shared" si="26"/>
        <v>0</v>
      </c>
      <c r="O67" s="18" t="s">
        <v>50</v>
      </c>
    </row>
    <row r="68" spans="1:15" s="12" customFormat="1" ht="22.5" customHeight="1" x14ac:dyDescent="0.25">
      <c r="A68" s="24"/>
      <c r="B68" s="39"/>
      <c r="C68" s="19"/>
      <c r="D68" s="20" t="s">
        <v>20</v>
      </c>
      <c r="E68" s="16">
        <f t="shared" ref="E68:E71" si="27">SUM(F68:N68)</f>
        <v>0</v>
      </c>
      <c r="F68" s="21">
        <f>F76</f>
        <v>0</v>
      </c>
      <c r="G68" s="21"/>
      <c r="H68" s="21"/>
      <c r="I68" s="21"/>
      <c r="J68" s="21"/>
      <c r="K68" s="22">
        <f>K76</f>
        <v>0</v>
      </c>
      <c r="L68" s="22">
        <f>L76</f>
        <v>0</v>
      </c>
      <c r="M68" s="22">
        <f>M76</f>
        <v>0</v>
      </c>
      <c r="N68" s="22">
        <f>N76</f>
        <v>0</v>
      </c>
      <c r="O68" s="18"/>
    </row>
    <row r="69" spans="1:15" s="12" customFormat="1" ht="22.5" customHeight="1" x14ac:dyDescent="0.25">
      <c r="A69" s="24"/>
      <c r="B69" s="39"/>
      <c r="C69" s="19"/>
      <c r="D69" s="20" t="s">
        <v>21</v>
      </c>
      <c r="E69" s="16">
        <f t="shared" si="27"/>
        <v>0</v>
      </c>
      <c r="F69" s="21">
        <f t="shared" ref="F69:F71" si="28">F77</f>
        <v>0</v>
      </c>
      <c r="G69" s="21"/>
      <c r="H69" s="21"/>
      <c r="I69" s="21"/>
      <c r="J69" s="21"/>
      <c r="K69" s="22">
        <f t="shared" ref="K69:N71" si="29">K77</f>
        <v>0</v>
      </c>
      <c r="L69" s="22">
        <f t="shared" si="29"/>
        <v>0</v>
      </c>
      <c r="M69" s="22">
        <f t="shared" si="29"/>
        <v>0</v>
      </c>
      <c r="N69" s="22">
        <f t="shared" si="29"/>
        <v>0</v>
      </c>
      <c r="O69" s="18"/>
    </row>
    <row r="70" spans="1:15" s="12" customFormat="1" ht="22.5" customHeight="1" x14ac:dyDescent="0.25">
      <c r="A70" s="24"/>
      <c r="B70" s="39"/>
      <c r="C70" s="19"/>
      <c r="D70" s="20" t="s">
        <v>22</v>
      </c>
      <c r="E70" s="16">
        <f t="shared" si="27"/>
        <v>18311.2</v>
      </c>
      <c r="F70" s="40">
        <f>F78</f>
        <v>18311.2</v>
      </c>
      <c r="G70" s="40"/>
      <c r="H70" s="40"/>
      <c r="I70" s="40"/>
      <c r="J70" s="40"/>
      <c r="K70" s="22">
        <f t="shared" si="29"/>
        <v>0</v>
      </c>
      <c r="L70" s="22">
        <f t="shared" si="29"/>
        <v>0</v>
      </c>
      <c r="M70" s="22">
        <f t="shared" si="29"/>
        <v>0</v>
      </c>
      <c r="N70" s="22">
        <f t="shared" si="29"/>
        <v>0</v>
      </c>
      <c r="O70" s="18"/>
    </row>
    <row r="71" spans="1:15" s="12" customFormat="1" ht="21.75" customHeight="1" x14ac:dyDescent="0.25">
      <c r="A71" s="24"/>
      <c r="B71" s="39"/>
      <c r="C71" s="19"/>
      <c r="D71" s="20" t="s">
        <v>23</v>
      </c>
      <c r="E71" s="16">
        <f t="shared" si="27"/>
        <v>0</v>
      </c>
      <c r="F71" s="21">
        <f t="shared" si="28"/>
        <v>0</v>
      </c>
      <c r="G71" s="21"/>
      <c r="H71" s="21"/>
      <c r="I71" s="21"/>
      <c r="J71" s="21"/>
      <c r="K71" s="22">
        <f t="shared" si="29"/>
        <v>0</v>
      </c>
      <c r="L71" s="22">
        <f t="shared" si="29"/>
        <v>0</v>
      </c>
      <c r="M71" s="22">
        <f t="shared" si="29"/>
        <v>0</v>
      </c>
      <c r="N71" s="22">
        <f t="shared" si="29"/>
        <v>0</v>
      </c>
      <c r="O71" s="18"/>
    </row>
    <row r="72" spans="1:15" s="12" customFormat="1" ht="16.5" customHeight="1" x14ac:dyDescent="0.25">
      <c r="A72" s="24"/>
      <c r="B72" s="30" t="s">
        <v>58</v>
      </c>
      <c r="C72" s="27" t="s">
        <v>27</v>
      </c>
      <c r="D72" s="8" t="s">
        <v>27</v>
      </c>
      <c r="E72" s="18" t="s">
        <v>28</v>
      </c>
      <c r="F72" s="18" t="s">
        <v>29</v>
      </c>
      <c r="G72" s="18" t="s">
        <v>30</v>
      </c>
      <c r="H72" s="18"/>
      <c r="I72" s="18"/>
      <c r="J72" s="18"/>
      <c r="K72" s="18">
        <v>2027</v>
      </c>
      <c r="L72" s="18">
        <v>2028</v>
      </c>
      <c r="M72" s="18">
        <v>2029</v>
      </c>
      <c r="N72" s="18">
        <v>2030</v>
      </c>
      <c r="O72" s="18" t="s">
        <v>27</v>
      </c>
    </row>
    <row r="73" spans="1:15" s="12" customFormat="1" ht="22.5" customHeight="1" x14ac:dyDescent="0.25">
      <c r="A73" s="24"/>
      <c r="B73" s="30"/>
      <c r="C73" s="27"/>
      <c r="D73" s="8"/>
      <c r="E73" s="18"/>
      <c r="F73" s="18"/>
      <c r="G73" s="28" t="s">
        <v>31</v>
      </c>
      <c r="H73" s="28" t="s">
        <v>32</v>
      </c>
      <c r="I73" s="28" t="s">
        <v>33</v>
      </c>
      <c r="J73" s="28" t="s">
        <v>34</v>
      </c>
      <c r="K73" s="18"/>
      <c r="L73" s="18"/>
      <c r="M73" s="18"/>
      <c r="N73" s="18"/>
      <c r="O73" s="18"/>
    </row>
    <row r="74" spans="1:15" s="12" customFormat="1" ht="27.75" customHeight="1" x14ac:dyDescent="0.25">
      <c r="A74" s="24"/>
      <c r="B74" s="30"/>
      <c r="C74" s="27"/>
      <c r="D74" s="8"/>
      <c r="E74" s="33">
        <v>1</v>
      </c>
      <c r="F74" s="28">
        <v>1</v>
      </c>
      <c r="G74" s="28">
        <v>0</v>
      </c>
      <c r="H74" s="28">
        <v>0</v>
      </c>
      <c r="I74" s="28">
        <v>0</v>
      </c>
      <c r="J74" s="28">
        <v>1</v>
      </c>
      <c r="K74" s="28">
        <v>0</v>
      </c>
      <c r="L74" s="28">
        <v>0</v>
      </c>
      <c r="M74" s="28">
        <v>0</v>
      </c>
      <c r="N74" s="28">
        <v>0</v>
      </c>
      <c r="O74" s="18"/>
    </row>
    <row r="75" spans="1:15" s="12" customFormat="1" ht="16.5" customHeight="1" x14ac:dyDescent="0.25">
      <c r="A75" s="24" t="s">
        <v>59</v>
      </c>
      <c r="B75" s="36" t="s">
        <v>60</v>
      </c>
      <c r="C75" s="14" t="s">
        <v>17</v>
      </c>
      <c r="D75" s="20" t="s">
        <v>18</v>
      </c>
      <c r="E75" s="16">
        <f>SUM(F75:N75)</f>
        <v>18311.2</v>
      </c>
      <c r="F75" s="17">
        <f>SUM(F76:J79)</f>
        <v>18311.2</v>
      </c>
      <c r="G75" s="17"/>
      <c r="H75" s="17"/>
      <c r="I75" s="17"/>
      <c r="J75" s="17"/>
      <c r="K75" s="16">
        <f>SUM(K76:K79)</f>
        <v>0</v>
      </c>
      <c r="L75" s="16">
        <f t="shared" ref="L75:N75" si="30">SUM(L76:L79)</f>
        <v>0</v>
      </c>
      <c r="M75" s="16">
        <f t="shared" si="30"/>
        <v>0</v>
      </c>
      <c r="N75" s="16">
        <f t="shared" si="30"/>
        <v>0</v>
      </c>
      <c r="O75" s="18" t="s">
        <v>50</v>
      </c>
    </row>
    <row r="76" spans="1:15" s="12" customFormat="1" ht="21" customHeight="1" x14ac:dyDescent="0.25">
      <c r="A76" s="24"/>
      <c r="B76" s="36"/>
      <c r="C76" s="19"/>
      <c r="D76" s="20" t="s">
        <v>20</v>
      </c>
      <c r="E76" s="16">
        <f t="shared" ref="E76:E79" si="31">SUM(F76:N76)</f>
        <v>0</v>
      </c>
      <c r="F76" s="21">
        <v>0</v>
      </c>
      <c r="G76" s="21"/>
      <c r="H76" s="21"/>
      <c r="I76" s="21"/>
      <c r="J76" s="21"/>
      <c r="K76" s="22">
        <v>0</v>
      </c>
      <c r="L76" s="22">
        <v>0</v>
      </c>
      <c r="M76" s="22">
        <v>0</v>
      </c>
      <c r="N76" s="22">
        <v>0</v>
      </c>
      <c r="O76" s="18"/>
    </row>
    <row r="77" spans="1:15" s="12" customFormat="1" ht="23.25" customHeight="1" x14ac:dyDescent="0.25">
      <c r="A77" s="24"/>
      <c r="B77" s="36"/>
      <c r="C77" s="19"/>
      <c r="D77" s="20" t="s">
        <v>21</v>
      </c>
      <c r="E77" s="16">
        <f t="shared" si="31"/>
        <v>0</v>
      </c>
      <c r="F77" s="21">
        <v>0</v>
      </c>
      <c r="G77" s="21"/>
      <c r="H77" s="21"/>
      <c r="I77" s="21"/>
      <c r="J77" s="21"/>
      <c r="K77" s="22">
        <v>0</v>
      </c>
      <c r="L77" s="22">
        <v>0</v>
      </c>
      <c r="M77" s="22">
        <v>0</v>
      </c>
      <c r="N77" s="22">
        <v>0</v>
      </c>
      <c r="O77" s="18"/>
    </row>
    <row r="78" spans="1:15" s="12" customFormat="1" ht="21.75" customHeight="1" x14ac:dyDescent="0.25">
      <c r="A78" s="24"/>
      <c r="B78" s="36"/>
      <c r="C78" s="19"/>
      <c r="D78" s="20" t="s">
        <v>22</v>
      </c>
      <c r="E78" s="16">
        <f t="shared" si="31"/>
        <v>18311.2</v>
      </c>
      <c r="F78" s="21">
        <v>18311.2</v>
      </c>
      <c r="G78" s="21"/>
      <c r="H78" s="21"/>
      <c r="I78" s="21"/>
      <c r="J78" s="21"/>
      <c r="K78" s="22">
        <v>0</v>
      </c>
      <c r="L78" s="22">
        <v>0</v>
      </c>
      <c r="M78" s="22">
        <v>0</v>
      </c>
      <c r="N78" s="22">
        <v>0</v>
      </c>
      <c r="O78" s="18"/>
    </row>
    <row r="79" spans="1:15" s="12" customFormat="1" ht="21" customHeight="1" x14ac:dyDescent="0.25">
      <c r="A79" s="24"/>
      <c r="B79" s="36"/>
      <c r="C79" s="19"/>
      <c r="D79" s="20" t="s">
        <v>23</v>
      </c>
      <c r="E79" s="16">
        <f t="shared" si="31"/>
        <v>0</v>
      </c>
      <c r="F79" s="21">
        <v>0</v>
      </c>
      <c r="G79" s="21"/>
      <c r="H79" s="21"/>
      <c r="I79" s="21"/>
      <c r="J79" s="21"/>
      <c r="K79" s="22">
        <v>0</v>
      </c>
      <c r="L79" s="22">
        <v>0</v>
      </c>
      <c r="M79" s="22">
        <v>0</v>
      </c>
      <c r="N79" s="22">
        <v>0</v>
      </c>
      <c r="O79" s="18"/>
    </row>
    <row r="80" spans="1:15" x14ac:dyDescent="0.25">
      <c r="A80" s="41" t="s">
        <v>61</v>
      </c>
      <c r="B80" s="41"/>
      <c r="C80" s="41"/>
      <c r="D80" s="20" t="s">
        <v>18</v>
      </c>
      <c r="E80" s="16">
        <f>SUM(F80:N80)</f>
        <v>12352102.59</v>
      </c>
      <c r="F80" s="17">
        <f>SUM(F81:J84)</f>
        <v>18311.2</v>
      </c>
      <c r="G80" s="17"/>
      <c r="H80" s="17"/>
      <c r="I80" s="17"/>
      <c r="J80" s="17"/>
      <c r="K80" s="16">
        <f>SUM(K81:K84)</f>
        <v>1509784.07</v>
      </c>
      <c r="L80" s="16">
        <f t="shared" ref="L80:N80" si="32">SUM(L81:L84)</f>
        <v>5162912.58</v>
      </c>
      <c r="M80" s="16">
        <f t="shared" si="32"/>
        <v>5461094.7400000002</v>
      </c>
      <c r="N80" s="16">
        <f t="shared" si="32"/>
        <v>200000</v>
      </c>
      <c r="O80" s="42"/>
    </row>
    <row r="81" spans="1:15" ht="22.5" x14ac:dyDescent="0.25">
      <c r="A81" s="41"/>
      <c r="B81" s="41"/>
      <c r="C81" s="41"/>
      <c r="D81" s="20" t="s">
        <v>20</v>
      </c>
      <c r="E81" s="16">
        <f t="shared" ref="E81:E84" si="33">SUM(F81:N81)</f>
        <v>9283434.3000000007</v>
      </c>
      <c r="F81" s="43">
        <f>F9+F32</f>
        <v>0</v>
      </c>
      <c r="G81" s="43"/>
      <c r="H81" s="43"/>
      <c r="I81" s="43"/>
      <c r="J81" s="43"/>
      <c r="K81" s="44">
        <f t="shared" ref="K81:N84" si="34">K9+K32</f>
        <v>1143977.1800000002</v>
      </c>
      <c r="L81" s="44">
        <f t="shared" si="34"/>
        <v>3892836.0700000003</v>
      </c>
      <c r="M81" s="44">
        <f t="shared" si="34"/>
        <v>4095821.05</v>
      </c>
      <c r="N81" s="44">
        <f t="shared" si="34"/>
        <v>150800</v>
      </c>
      <c r="O81" s="42"/>
    </row>
    <row r="82" spans="1:15" ht="22.5" x14ac:dyDescent="0.25">
      <c r="A82" s="41"/>
      <c r="B82" s="41"/>
      <c r="C82" s="41"/>
      <c r="D82" s="20" t="s">
        <v>21</v>
      </c>
      <c r="E82" s="16">
        <f t="shared" si="33"/>
        <v>0</v>
      </c>
      <c r="F82" s="43">
        <f>F10+F33</f>
        <v>0</v>
      </c>
      <c r="G82" s="43"/>
      <c r="H82" s="43"/>
      <c r="I82" s="43"/>
      <c r="J82" s="43"/>
      <c r="K82" s="44">
        <f t="shared" si="34"/>
        <v>0</v>
      </c>
      <c r="L82" s="44">
        <f t="shared" si="34"/>
        <v>0</v>
      </c>
      <c r="M82" s="44">
        <f t="shared" si="34"/>
        <v>0</v>
      </c>
      <c r="N82" s="44">
        <f t="shared" si="34"/>
        <v>0</v>
      </c>
      <c r="O82" s="42"/>
    </row>
    <row r="83" spans="1:15" ht="22.5" x14ac:dyDescent="0.25">
      <c r="A83" s="41"/>
      <c r="B83" s="41"/>
      <c r="C83" s="41"/>
      <c r="D83" s="20" t="s">
        <v>22</v>
      </c>
      <c r="E83" s="16">
        <f t="shared" si="33"/>
        <v>3068668.2899999996</v>
      </c>
      <c r="F83" s="43">
        <f>F11+F34</f>
        <v>18311.2</v>
      </c>
      <c r="G83" s="43"/>
      <c r="H83" s="43"/>
      <c r="I83" s="43"/>
      <c r="J83" s="43"/>
      <c r="K83" s="44">
        <f t="shared" si="34"/>
        <v>365806.88999999996</v>
      </c>
      <c r="L83" s="44">
        <f t="shared" si="34"/>
        <v>1270076.5099999998</v>
      </c>
      <c r="M83" s="44">
        <f t="shared" si="34"/>
        <v>1365273.69</v>
      </c>
      <c r="N83" s="44">
        <f t="shared" si="34"/>
        <v>49200</v>
      </c>
      <c r="O83" s="42"/>
    </row>
    <row r="84" spans="1:15" ht="22.5" x14ac:dyDescent="0.25">
      <c r="A84" s="41"/>
      <c r="B84" s="41"/>
      <c r="C84" s="41"/>
      <c r="D84" s="20" t="s">
        <v>23</v>
      </c>
      <c r="E84" s="16">
        <f t="shared" si="33"/>
        <v>0</v>
      </c>
      <c r="F84" s="43">
        <f>F12+F35</f>
        <v>0</v>
      </c>
      <c r="G84" s="43"/>
      <c r="H84" s="43"/>
      <c r="I84" s="43"/>
      <c r="J84" s="43"/>
      <c r="K84" s="44">
        <f t="shared" si="34"/>
        <v>0</v>
      </c>
      <c r="L84" s="44">
        <f t="shared" si="34"/>
        <v>0</v>
      </c>
      <c r="M84" s="44">
        <f t="shared" si="34"/>
        <v>0</v>
      </c>
      <c r="N84" s="44">
        <f t="shared" si="34"/>
        <v>0</v>
      </c>
      <c r="O84" s="42"/>
    </row>
    <row r="85" spans="1:15" x14ac:dyDescent="0.25">
      <c r="O85" s="45" t="s">
        <v>62</v>
      </c>
    </row>
    <row r="89" spans="1:15" x14ac:dyDescent="0.25">
      <c r="B89" t="s">
        <v>63</v>
      </c>
    </row>
  </sheetData>
  <mergeCells count="169">
    <mergeCell ref="O80:O84"/>
    <mergeCell ref="F81:J81"/>
    <mergeCell ref="F82:J82"/>
    <mergeCell ref="F83:J83"/>
    <mergeCell ref="F84:J84"/>
    <mergeCell ref="F76:J76"/>
    <mergeCell ref="F77:J77"/>
    <mergeCell ref="F78:J78"/>
    <mergeCell ref="F79:J79"/>
    <mergeCell ref="A80:C84"/>
    <mergeCell ref="F80:J80"/>
    <mergeCell ref="K72:K73"/>
    <mergeCell ref="L72:L73"/>
    <mergeCell ref="M72:M73"/>
    <mergeCell ref="N72:N73"/>
    <mergeCell ref="O72:O74"/>
    <mergeCell ref="A75:A79"/>
    <mergeCell ref="B75:B79"/>
    <mergeCell ref="C75:C79"/>
    <mergeCell ref="F75:J75"/>
    <mergeCell ref="O75:O79"/>
    <mergeCell ref="F68:J68"/>
    <mergeCell ref="F69:J69"/>
    <mergeCell ref="F70:J70"/>
    <mergeCell ref="F71:J71"/>
    <mergeCell ref="B72:B74"/>
    <mergeCell ref="C72:C74"/>
    <mergeCell ref="D72:D74"/>
    <mergeCell ref="E72:E73"/>
    <mergeCell ref="F72:F73"/>
    <mergeCell ref="G72:J72"/>
    <mergeCell ref="O62:O66"/>
    <mergeCell ref="F63:J63"/>
    <mergeCell ref="F64:J64"/>
    <mergeCell ref="F65:J65"/>
    <mergeCell ref="F66:J66"/>
    <mergeCell ref="A67:A74"/>
    <mergeCell ref="B67:B71"/>
    <mergeCell ref="C67:C71"/>
    <mergeCell ref="F67:J67"/>
    <mergeCell ref="O67:O71"/>
    <mergeCell ref="F58:J58"/>
    <mergeCell ref="F59:J59"/>
    <mergeCell ref="F60:J60"/>
    <mergeCell ref="F61:J61"/>
    <mergeCell ref="A62:A66"/>
    <mergeCell ref="B62:B66"/>
    <mergeCell ref="C62:C66"/>
    <mergeCell ref="F62:J62"/>
    <mergeCell ref="K54:K55"/>
    <mergeCell ref="L54:L55"/>
    <mergeCell ref="M54:M55"/>
    <mergeCell ref="N54:N55"/>
    <mergeCell ref="O54:O56"/>
    <mergeCell ref="A57:A61"/>
    <mergeCell ref="B57:B61"/>
    <mergeCell ref="C57:C61"/>
    <mergeCell ref="F57:J57"/>
    <mergeCell ref="O57:O61"/>
    <mergeCell ref="O49:O53"/>
    <mergeCell ref="F50:J50"/>
    <mergeCell ref="F51:J51"/>
    <mergeCell ref="F52:J52"/>
    <mergeCell ref="F53:J53"/>
    <mergeCell ref="B54:B56"/>
    <mergeCell ref="C54:C56"/>
    <mergeCell ref="D54:D56"/>
    <mergeCell ref="E54:E55"/>
    <mergeCell ref="F54:F55"/>
    <mergeCell ref="F45:J45"/>
    <mergeCell ref="F46:J46"/>
    <mergeCell ref="F47:J47"/>
    <mergeCell ref="F48:J48"/>
    <mergeCell ref="A49:A56"/>
    <mergeCell ref="B49:B53"/>
    <mergeCell ref="C49:C53"/>
    <mergeCell ref="F49:J49"/>
    <mergeCell ref="G54:J54"/>
    <mergeCell ref="K41:K42"/>
    <mergeCell ref="L41:L42"/>
    <mergeCell ref="M41:M42"/>
    <mergeCell ref="N41:N42"/>
    <mergeCell ref="O41:O43"/>
    <mergeCell ref="A44:A48"/>
    <mergeCell ref="B44:B48"/>
    <mergeCell ref="C44:C48"/>
    <mergeCell ref="F44:J44"/>
    <mergeCell ref="O44:O48"/>
    <mergeCell ref="O36:O40"/>
    <mergeCell ref="F37:J37"/>
    <mergeCell ref="F38:J38"/>
    <mergeCell ref="F39:J39"/>
    <mergeCell ref="F40:J40"/>
    <mergeCell ref="B41:B43"/>
    <mergeCell ref="C41:C43"/>
    <mergeCell ref="D41:D43"/>
    <mergeCell ref="E41:E42"/>
    <mergeCell ref="F41:F42"/>
    <mergeCell ref="F32:J32"/>
    <mergeCell ref="F33:J33"/>
    <mergeCell ref="F34:J34"/>
    <mergeCell ref="F35:J35"/>
    <mergeCell ref="A36:A43"/>
    <mergeCell ref="B36:B40"/>
    <mergeCell ref="C36:C40"/>
    <mergeCell ref="F36:J36"/>
    <mergeCell ref="G41:J41"/>
    <mergeCell ref="O26:O30"/>
    <mergeCell ref="F27:J27"/>
    <mergeCell ref="F28:J28"/>
    <mergeCell ref="F29:J29"/>
    <mergeCell ref="F30:J30"/>
    <mergeCell ref="A31:A35"/>
    <mergeCell ref="B31:B35"/>
    <mergeCell ref="C31:C35"/>
    <mergeCell ref="F31:J31"/>
    <mergeCell ref="O31:O35"/>
    <mergeCell ref="F23:J23"/>
    <mergeCell ref="F24:J24"/>
    <mergeCell ref="F25:J25"/>
    <mergeCell ref="A26:A30"/>
    <mergeCell ref="B26:B30"/>
    <mergeCell ref="C26:C30"/>
    <mergeCell ref="F26:J26"/>
    <mergeCell ref="L18:L19"/>
    <mergeCell ref="M18:M19"/>
    <mergeCell ref="N18:N19"/>
    <mergeCell ref="O18:O20"/>
    <mergeCell ref="A21:A25"/>
    <mergeCell ref="B21:B25"/>
    <mergeCell ref="C21:C25"/>
    <mergeCell ref="F21:J21"/>
    <mergeCell ref="O21:O25"/>
    <mergeCell ref="F22:J22"/>
    <mergeCell ref="C18:C20"/>
    <mergeCell ref="D18:D20"/>
    <mergeCell ref="E18:E19"/>
    <mergeCell ref="F18:F19"/>
    <mergeCell ref="G18:J18"/>
    <mergeCell ref="K18:K19"/>
    <mergeCell ref="A13:A20"/>
    <mergeCell ref="B13:B17"/>
    <mergeCell ref="C13:C17"/>
    <mergeCell ref="F13:J13"/>
    <mergeCell ref="O13:O17"/>
    <mergeCell ref="F14:J14"/>
    <mergeCell ref="F15:J15"/>
    <mergeCell ref="F16:J16"/>
    <mergeCell ref="F17:J17"/>
    <mergeCell ref="B18:B20"/>
    <mergeCell ref="F7:J7"/>
    <mergeCell ref="A8:A12"/>
    <mergeCell ref="B8:B12"/>
    <mergeCell ref="C8:C12"/>
    <mergeCell ref="F8:J8"/>
    <mergeCell ref="O8:O12"/>
    <mergeCell ref="F9:J9"/>
    <mergeCell ref="F10:J10"/>
    <mergeCell ref="F11:J11"/>
    <mergeCell ref="F12:J12"/>
    <mergeCell ref="A4:O4"/>
    <mergeCell ref="A5:A6"/>
    <mergeCell ref="B5:B6"/>
    <mergeCell ref="C5:C6"/>
    <mergeCell ref="D5:D6"/>
    <mergeCell ref="E5:E6"/>
    <mergeCell ref="F5:N5"/>
    <mergeCell ref="O5:O6"/>
    <mergeCell ref="F6:J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Снегирева Е.В.</dc:creator>
  <cp:lastModifiedBy>Снегирева Е.В.</cp:lastModifiedBy>
  <dcterms:created xsi:type="dcterms:W3CDTF">2026-06-26T13:18:51Z</dcterms:created>
  <dcterms:modified xsi:type="dcterms:W3CDTF">2026-06-26T13:19:06Z</dcterms:modified>
</cp:coreProperties>
</file>