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1" i="1" l="1"/>
  <c r="M111" i="1"/>
  <c r="L111" i="1"/>
  <c r="K111" i="1"/>
  <c r="E103" i="1"/>
  <c r="E102" i="1"/>
  <c r="E101" i="1"/>
  <c r="E100" i="1"/>
  <c r="N99" i="1"/>
  <c r="M99" i="1"/>
  <c r="L99" i="1"/>
  <c r="K99" i="1"/>
  <c r="F99" i="1"/>
  <c r="E99" i="1"/>
  <c r="E98" i="1"/>
  <c r="E97" i="1"/>
  <c r="E96" i="1"/>
  <c r="E95" i="1"/>
  <c r="E94" i="1" s="1"/>
  <c r="N94" i="1"/>
  <c r="M94" i="1"/>
  <c r="L94" i="1"/>
  <c r="K94" i="1"/>
  <c r="F94" i="1"/>
  <c r="E90" i="1"/>
  <c r="E89" i="1"/>
  <c r="E88" i="1"/>
  <c r="E87" i="1"/>
  <c r="N86" i="1"/>
  <c r="M86" i="1"/>
  <c r="L86" i="1"/>
  <c r="K86" i="1"/>
  <c r="F86" i="1"/>
  <c r="E86" i="1"/>
  <c r="F85" i="1"/>
  <c r="E85" i="1" s="1"/>
  <c r="E82" i="1"/>
  <c r="E81" i="1"/>
  <c r="E80" i="1"/>
  <c r="E79" i="1"/>
  <c r="N78" i="1"/>
  <c r="M78" i="1"/>
  <c r="E78" i="1" s="1"/>
  <c r="L78" i="1"/>
  <c r="K78" i="1"/>
  <c r="F78" i="1"/>
  <c r="E77" i="1"/>
  <c r="E76" i="1"/>
  <c r="E75" i="1"/>
  <c r="N74" i="1"/>
  <c r="N73" i="1" s="1"/>
  <c r="M74" i="1"/>
  <c r="L74" i="1"/>
  <c r="L108" i="1" s="1"/>
  <c r="K74" i="1"/>
  <c r="K73" i="1" s="1"/>
  <c r="F74" i="1"/>
  <c r="E74" i="1" s="1"/>
  <c r="M73" i="1"/>
  <c r="L73" i="1"/>
  <c r="F72" i="1"/>
  <c r="E69" i="1"/>
  <c r="E68" i="1"/>
  <c r="E67" i="1"/>
  <c r="E66" i="1"/>
  <c r="N65" i="1"/>
  <c r="M65" i="1"/>
  <c r="L65" i="1"/>
  <c r="K65" i="1"/>
  <c r="F65" i="1"/>
  <c r="E65" i="1" s="1"/>
  <c r="J64" i="1"/>
  <c r="F64" i="1"/>
  <c r="E61" i="1"/>
  <c r="K60" i="1"/>
  <c r="F60" i="1"/>
  <c r="E60" i="1"/>
  <c r="E59" i="1"/>
  <c r="E58" i="1"/>
  <c r="N57" i="1"/>
  <c r="M57" i="1"/>
  <c r="L57" i="1"/>
  <c r="K57" i="1"/>
  <c r="F57" i="1"/>
  <c r="E57" i="1"/>
  <c r="E56" i="1"/>
  <c r="F55" i="1"/>
  <c r="E55" i="1"/>
  <c r="E54" i="1"/>
  <c r="E53" i="1"/>
  <c r="N52" i="1"/>
  <c r="M52" i="1"/>
  <c r="L52" i="1"/>
  <c r="E52" i="1" s="1"/>
  <c r="K52" i="1"/>
  <c r="F52" i="1"/>
  <c r="E51" i="1"/>
  <c r="F50" i="1"/>
  <c r="E50" i="1"/>
  <c r="E49" i="1"/>
  <c r="E48" i="1"/>
  <c r="N47" i="1"/>
  <c r="M47" i="1"/>
  <c r="L47" i="1"/>
  <c r="K47" i="1"/>
  <c r="F47" i="1"/>
  <c r="E47" i="1" s="1"/>
  <c r="E46" i="1"/>
  <c r="E45" i="1"/>
  <c r="E44" i="1"/>
  <c r="E43" i="1"/>
  <c r="N42" i="1"/>
  <c r="M42" i="1"/>
  <c r="L42" i="1"/>
  <c r="K42" i="1"/>
  <c r="F42" i="1"/>
  <c r="E42" i="1"/>
  <c r="E41" i="1"/>
  <c r="F40" i="1"/>
  <c r="E40" i="1"/>
  <c r="E39" i="1"/>
  <c r="E38" i="1"/>
  <c r="N37" i="1"/>
  <c r="M37" i="1"/>
  <c r="L37" i="1"/>
  <c r="E37" i="1" s="1"/>
  <c r="K37" i="1"/>
  <c r="F37" i="1"/>
  <c r="E36" i="1"/>
  <c r="F35" i="1"/>
  <c r="E35" i="1" s="1"/>
  <c r="E34" i="1"/>
  <c r="E33" i="1"/>
  <c r="N32" i="1"/>
  <c r="M32" i="1"/>
  <c r="L32" i="1"/>
  <c r="K32" i="1"/>
  <c r="F32" i="1"/>
  <c r="E32" i="1" s="1"/>
  <c r="E31" i="1"/>
  <c r="E30" i="1"/>
  <c r="E29" i="1"/>
  <c r="E28" i="1"/>
  <c r="N27" i="1"/>
  <c r="M27" i="1"/>
  <c r="E27" i="1" s="1"/>
  <c r="L27" i="1"/>
  <c r="K27" i="1"/>
  <c r="F27" i="1"/>
  <c r="E26" i="1"/>
  <c r="E25" i="1"/>
  <c r="E24" i="1"/>
  <c r="E23" i="1"/>
  <c r="N22" i="1"/>
  <c r="M22" i="1"/>
  <c r="L22" i="1"/>
  <c r="K22" i="1"/>
  <c r="F22" i="1"/>
  <c r="E22" i="1" s="1"/>
  <c r="F21" i="1"/>
  <c r="E21" i="1"/>
  <c r="F18" i="1"/>
  <c r="E18" i="1" s="1"/>
  <c r="N17" i="1"/>
  <c r="N12" i="1" s="1"/>
  <c r="N110" i="1" s="1"/>
  <c r="M17" i="1"/>
  <c r="M12" i="1" s="1"/>
  <c r="M110" i="1" s="1"/>
  <c r="L17" i="1"/>
  <c r="K17" i="1"/>
  <c r="F17" i="1"/>
  <c r="F12" i="1" s="1"/>
  <c r="N16" i="1"/>
  <c r="M16" i="1"/>
  <c r="L16" i="1"/>
  <c r="L11" i="1" s="1"/>
  <c r="L109" i="1" s="1"/>
  <c r="K16" i="1"/>
  <c r="K11" i="1" s="1"/>
  <c r="F16" i="1"/>
  <c r="E16" i="1" s="1"/>
  <c r="N15" i="1"/>
  <c r="N14" i="1" s="1"/>
  <c r="M15" i="1"/>
  <c r="M14" i="1" s="1"/>
  <c r="L15" i="1"/>
  <c r="K15" i="1"/>
  <c r="F15" i="1"/>
  <c r="F14" i="1" s="1"/>
  <c r="L14" i="1"/>
  <c r="K14" i="1"/>
  <c r="F13" i="1"/>
  <c r="F111" i="1" s="1"/>
  <c r="E111" i="1" s="1"/>
  <c r="E13" i="1"/>
  <c r="L12" i="1"/>
  <c r="L110" i="1" s="1"/>
  <c r="K12" i="1"/>
  <c r="K110" i="1" s="1"/>
  <c r="N11" i="1"/>
  <c r="N109" i="1" s="1"/>
  <c r="M11" i="1"/>
  <c r="M109" i="1" s="1"/>
  <c r="F11" i="1"/>
  <c r="F109" i="1" s="1"/>
  <c r="L10" i="1"/>
  <c r="L9" i="1" s="1"/>
  <c r="K10" i="1"/>
  <c r="J9" i="1"/>
  <c r="I9" i="1"/>
  <c r="H9" i="1"/>
  <c r="G9" i="1"/>
  <c r="E14" i="1" l="1"/>
  <c r="K109" i="1"/>
  <c r="E109" i="1" s="1"/>
  <c r="E11" i="1"/>
  <c r="F110" i="1"/>
  <c r="E110" i="1" s="1"/>
  <c r="E12" i="1"/>
  <c r="K9" i="1"/>
  <c r="L107" i="1"/>
  <c r="E15" i="1"/>
  <c r="E17" i="1"/>
  <c r="N108" i="1"/>
  <c r="N107" i="1" s="1"/>
  <c r="M10" i="1"/>
  <c r="F73" i="1"/>
  <c r="E73" i="1" s="1"/>
  <c r="K108" i="1"/>
  <c r="K107" i="1" s="1"/>
  <c r="F10" i="1"/>
  <c r="N10" i="1"/>
  <c r="N9" i="1" s="1"/>
  <c r="F9" i="1" l="1"/>
  <c r="E10" i="1"/>
  <c r="E9" i="1" s="1"/>
  <c r="F108" i="1"/>
  <c r="M108" i="1"/>
  <c r="M107" i="1" s="1"/>
  <c r="M9" i="1"/>
  <c r="F107" i="1" l="1"/>
  <c r="E107" i="1" s="1"/>
  <c r="E108" i="1"/>
</calcChain>
</file>

<file path=xl/comments1.xml><?xml version="1.0" encoding="utf-8"?>
<comments xmlns="http://schemas.openxmlformats.org/spreadsheetml/2006/main">
  <authors>
    <author>Автор</author>
  </authors>
  <commentLis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изменено по звонку с Кузнецовой О.А.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  <comment ref="O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Бородак Г.Н.</t>
        </r>
      </text>
    </comment>
    <comment ref="J6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Кучабо Н.А. дает эту цифру
15.06.2026 по звонку Кучабо Н.А. поменяли цифру с 3514 на 3360</t>
        </r>
      </text>
    </comment>
    <comment ref="O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Железняк И.Н.</t>
        </r>
      </text>
    </comment>
    <comment ref="O7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Кузнецова О.А.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Кузнецова О.А.</t>
        </r>
      </text>
    </comment>
    <comment ref="J9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  <comment ref="J10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</commentList>
</comments>
</file>

<file path=xl/sharedStrings.xml><?xml version="1.0" encoding="utf-8"?>
<sst xmlns="http://schemas.openxmlformats.org/spreadsheetml/2006/main" count="291" uniqueCount="83">
  <si>
    <t xml:space="preserve">               </t>
  </si>
  <si>
    <t xml:space="preserve">                     «6. Перечень мероприятий Подпрограммы  I «Эффективное управление имущественным комплексом»    </t>
  </si>
  <si>
    <t xml:space="preserve">       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</si>
  <si>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</si>
  <si>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</si>
  <si>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</si>
  <si>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</si>
  <si>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</si>
  <si>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</si>
  <si>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</si>
  <si>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2026 год</t>
  </si>
  <si>
    <t>2027 год</t>
  </si>
  <si>
    <t>2028 год</t>
  </si>
  <si>
    <t>2029 год</t>
  </si>
  <si>
    <t>2030 год</t>
  </si>
  <si>
    <t xml:space="preserve">Основное мероприятие 02 «Управление имуществом, находящимся в муниципальной собственности, и выполнение кадастровых работ» </t>
  </si>
  <si>
    <t>2026-2030 г.г.</t>
  </si>
  <si>
    <t>Итого:</t>
  </si>
  <si>
    <t>Управление  земельно-имущественных отношений, Управление жилищно-коммунального хозяйства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</si>
  <si>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</si>
  <si>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</si>
  <si>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</si>
  <si>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</si>
  <si>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</si>
  <si>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02.01 «Расходы связанные с владением, пользованием и распоряжением имуществом, находящимся в муниципальной собственности муниципального образования»
</t>
  </si>
  <si>
    <t>Управление   земельно-имущественных отношений, Управление жилищно-коммунального хозяйства</t>
  </si>
  <si>
    <t>0,00000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</si>
  <si>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</si>
  <si>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</t>
  </si>
  <si>
    <t>Итого
2026 год</t>
  </si>
  <si>
    <t xml:space="preserve">В том числе по кварталам: </t>
  </si>
  <si>
    <t>1 квартал</t>
  </si>
  <si>
    <t>1 полугодие</t>
  </si>
  <si>
    <t>9 месяцев</t>
  </si>
  <si>
    <t>12 месяцев</t>
  </si>
  <si>
    <t>1.1.1</t>
  </si>
  <si>
    <t xml:space="preserve">                                                              Оценка объектов недвижимого имущества и земельных участков, государственная собственность на которые не разграничена              </t>
  </si>
  <si>
    <t xml:space="preserve">Отдел земельных отношений Управления земельно-имущественных отношений            </t>
  </si>
  <si>
    <t>1.1.2</t>
  </si>
  <si>
    <t>Подготовка и утверждение Схемы расположения земельного участка или земельных участков на кадастровом плане территории,              
проведение межевания</t>
  </si>
  <si>
    <t>1.1.3</t>
  </si>
  <si>
    <t xml:space="preserve">                                                   Постановка на государственный кадастровый учет и государственная регистрация права собственности г.о. Жуковский объектов недвижимого имущества и земельных участков                </t>
  </si>
  <si>
    <t xml:space="preserve">Отдел земельных отношений Управления земельно-имущественных отношений, Управление градостроительной деятельностью             </t>
  </si>
  <si>
    <t>1.1.4</t>
  </si>
  <si>
    <t xml:space="preserve"> Ремонт муниципального жилищного фонда</t>
  </si>
  <si>
    <t xml:space="preserve"> Управление жилищно-коммунального хозяйства</t>
  </si>
  <si>
    <t>1.1.5</t>
  </si>
  <si>
    <t>Расходы, связанные с оплатой по имущественным договорам</t>
  </si>
  <si>
    <t xml:space="preserve">Отдел земельных отношений Управления земельно-имущественных отношений       </t>
  </si>
  <si>
    <t>1.1.6</t>
  </si>
  <si>
    <t>Расходы, связанные с содержанием муниципального имущества</t>
  </si>
  <si>
    <t>1.1.7</t>
  </si>
  <si>
    <t>Ремонт муниципальных нежилых помещений</t>
  </si>
  <si>
    <t xml:space="preserve">Отдел земельных отношений Управления земельно-имущественных отношений, Управление градостроительной деятельностью       </t>
  </si>
  <si>
    <t>1.2</t>
  </si>
  <si>
    <t>Мероприятие 02.02 «Взносы на капитальный ремонт общего имущества многоквартирных домов»</t>
  </si>
  <si>
    <t>Количество объектов, по которым произведена оплата взносов на капитальный ремонт, единиц</t>
  </si>
  <si>
    <t>2026-2030</t>
  </si>
  <si>
    <t>3360</t>
  </si>
  <si>
    <t>-</t>
  </si>
  <si>
    <t>1.3</t>
  </si>
  <si>
    <t>Мероприятие 02.03.
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</t>
  </si>
  <si>
    <t>Управление градостроительной деятельностью</t>
  </si>
  <si>
    <t xml:space="preserve"> Количество объектов, в отношении которых проведены кадастровые работы и утверждены карты-планы территорий, единиц</t>
  </si>
  <si>
    <t>2</t>
  </si>
  <si>
    <t xml:space="preserve">Основное мероприятие 03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    </t>
  </si>
  <si>
    <t xml:space="preserve">Отдел земельных отношений, отдел управления муниципальным имуществом Управления   земельно-имущественных отношений </t>
  </si>
  <si>
    <t>2.1</t>
  </si>
  <si>
    <t xml:space="preserve"> Мероприятие 03.01.
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
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</si>
  <si>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</si>
  <si>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t>2.2</t>
  </si>
  <si>
    <t xml:space="preserve"> Мероприятие 03.02.
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 за счет средств местного бюджета
</t>
  </si>
  <si>
    <t>Оказано услуг в области земельных отношений органами местного самоуправления муниципальных образований Московской области за счет средств местного бюджета, единиц</t>
  </si>
  <si>
    <t>3</t>
  </si>
  <si>
    <t>Основное мероприятие 04.
 Создание условий для реализации полномочий органов местного самоуправления</t>
  </si>
  <si>
    <t xml:space="preserve">Отдел земельных отношений Управления земельно-имущественных отношений          </t>
  </si>
  <si>
    <t>3.1</t>
  </si>
  <si>
    <t>Мероприятие 04.01 «Обеспечение деятельности муниципальных органов в сфере земельно-имущественных отношений»</t>
  </si>
  <si>
    <t xml:space="preserve"> Количество объектов, в отношении которых обеспечивалась деятельность муниципальных органов в сфере земельно-имущественных отношений, единиц </t>
  </si>
  <si>
    <t>Итого по подпрограмме</t>
  </si>
  <si>
    <t>&gt;&gt;.</t>
  </si>
  <si>
    <t>___________________________</t>
  </si>
  <si>
    <t xml:space="preserve">Приложение 2  к постановлению
Администрации городского округа Жуковский
от 19.06.2026 №763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</si>
</sst>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Calibri"/>
      <family val="2"/>
      <scheme val="minor"/>
    </font>
    <font>
      <sz val="1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workbookViewId="0">
      <selection activeCell="F11" sqref="F11:J11"/>
    </sheetView>
  </sheetViews>
  <sheetFormatPr defaultRowHeight="15" x14ac:dyDescent="0.25"/>
  <cols>
    <col min="1" max="1" width="8.42578125" style="18" customWidth="1"/>
    <col min="2" max="2" width="24" style="18" customWidth="1"/>
    <col min="3" max="3" width="15.28515625" style="18" customWidth="1"/>
    <col min="4" max="4" width="19.28515625" style="18" customWidth="1"/>
    <col min="5" max="5" width="21.28515625" style="18" customWidth="1"/>
    <col min="6" max="10" width="15.28515625" style="18" customWidth="1"/>
    <col min="11" max="11" width="17.28515625" style="18" customWidth="1"/>
    <col min="12" max="12" width="15" style="18" customWidth="1"/>
    <col min="13" max="14" width="14.85546875" style="18" customWidth="1"/>
    <col min="15" max="15" width="24" style="18" customWidth="1"/>
    <col min="16" max="16" width="9.140625" style="7" hidden="1" customWidth="1"/>
    <col min="17" max="21" width="9.140625" style="7" customWidth="1"/>
    <col min="22" max="16384" width="9.140625" style="7"/>
  </cols>
  <sheetData>
    <row r="1" spans="1:16" ht="79.5" customHeight="1" x14ac:dyDescent="0.25">
      <c r="A1" s="6"/>
      <c r="B1" s="6"/>
      <c r="C1" s="6"/>
      <c r="D1" s="6"/>
      <c r="E1" s="6"/>
      <c r="F1" s="51"/>
      <c r="G1" s="51"/>
      <c r="H1" s="51"/>
      <c r="I1" s="51"/>
      <c r="J1" s="6"/>
      <c r="K1" s="6"/>
      <c r="L1" s="6"/>
      <c r="M1" s="51" t="s">
        <v>82</v>
      </c>
      <c r="N1" s="51"/>
      <c r="O1" s="51"/>
      <c r="P1" s="51"/>
    </row>
    <row r="2" spans="1:16" ht="15.75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ht="15.75" x14ac:dyDescent="0.25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15.75" x14ac:dyDescent="0.25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3"/>
      <c r="L4" s="53"/>
      <c r="M4" s="53"/>
      <c r="N4" s="53"/>
      <c r="O4" s="53"/>
    </row>
    <row r="5" spans="1:16" ht="15.75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5"/>
      <c r="L5" s="55"/>
      <c r="M5" s="55"/>
      <c r="N5" s="55"/>
      <c r="O5" s="55"/>
    </row>
    <row r="6" spans="1:16" ht="15.75" customHeight="1" x14ac:dyDescent="0.25">
      <c r="A6" s="24" t="s">
        <v>3</v>
      </c>
      <c r="B6" s="24" t="s">
        <v>4</v>
      </c>
      <c r="C6" s="24" t="s">
        <v>5</v>
      </c>
      <c r="D6" s="24" t="s">
        <v>6</v>
      </c>
      <c r="E6" s="24" t="s">
        <v>7</v>
      </c>
      <c r="F6" s="24" t="s">
        <v>8</v>
      </c>
      <c r="G6" s="33"/>
      <c r="H6" s="33"/>
      <c r="I6" s="33"/>
      <c r="J6" s="33"/>
      <c r="K6" s="33"/>
      <c r="L6" s="33"/>
      <c r="M6" s="33"/>
      <c r="N6" s="33"/>
      <c r="O6" s="24" t="s">
        <v>9</v>
      </c>
    </row>
    <row r="7" spans="1:16" ht="34.5" customHeight="1" x14ac:dyDescent="0.25">
      <c r="A7" s="24"/>
      <c r="B7" s="33"/>
      <c r="C7" s="33"/>
      <c r="D7" s="33"/>
      <c r="E7" s="33"/>
      <c r="F7" s="24" t="s">
        <v>10</v>
      </c>
      <c r="G7" s="24"/>
      <c r="H7" s="24"/>
      <c r="I7" s="24"/>
      <c r="J7" s="24"/>
      <c r="K7" s="3" t="s">
        <v>11</v>
      </c>
      <c r="L7" s="3" t="s">
        <v>12</v>
      </c>
      <c r="M7" s="3" t="s">
        <v>13</v>
      </c>
      <c r="N7" s="3" t="s">
        <v>14</v>
      </c>
      <c r="O7" s="33"/>
    </row>
    <row r="8" spans="1:16" ht="24.75" customHeight="1" x14ac:dyDescent="0.25">
      <c r="A8" s="8">
        <v>1</v>
      </c>
      <c r="B8" s="3">
        <v>2</v>
      </c>
      <c r="C8" s="3">
        <v>3</v>
      </c>
      <c r="D8" s="3">
        <v>4</v>
      </c>
      <c r="E8" s="3">
        <v>5</v>
      </c>
      <c r="F8" s="24">
        <v>6</v>
      </c>
      <c r="G8" s="24"/>
      <c r="H8" s="24"/>
      <c r="I8" s="24"/>
      <c r="J8" s="24"/>
      <c r="K8" s="3">
        <v>7</v>
      </c>
      <c r="L8" s="3">
        <v>8</v>
      </c>
      <c r="M8" s="3">
        <v>9</v>
      </c>
      <c r="N8" s="3">
        <v>10</v>
      </c>
      <c r="O8" s="3">
        <v>11</v>
      </c>
    </row>
    <row r="9" spans="1:16" ht="15.75" customHeight="1" x14ac:dyDescent="0.25">
      <c r="A9" s="47">
        <v>1</v>
      </c>
      <c r="B9" s="27" t="s">
        <v>15</v>
      </c>
      <c r="C9" s="24" t="s">
        <v>16</v>
      </c>
      <c r="D9" s="9" t="s">
        <v>17</v>
      </c>
      <c r="E9" s="1">
        <f>E10+E11+E12+E13</f>
        <v>151066.22122000001</v>
      </c>
      <c r="F9" s="49">
        <f>F10+F11+F12+F13</f>
        <v>52968.998619999998</v>
      </c>
      <c r="G9" s="50">
        <f t="shared" ref="G9:J9" si="0">G10+G11+G12+G13</f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1">
        <f>K10+K11+K12+K13</f>
        <v>15839.112150000001</v>
      </c>
      <c r="L9" s="1">
        <f>L10+L11+L12+L13</f>
        <v>27419.370150000002</v>
      </c>
      <c r="M9" s="1">
        <f t="shared" ref="M9:N9" si="1">M10+M11+M12+M13</f>
        <v>27419.370150000002</v>
      </c>
      <c r="N9" s="1">
        <f t="shared" si="1"/>
        <v>27419.370150000002</v>
      </c>
      <c r="O9" s="24" t="s">
        <v>18</v>
      </c>
    </row>
    <row r="10" spans="1:16" ht="49.5" customHeight="1" x14ac:dyDescent="0.25">
      <c r="A10" s="33"/>
      <c r="B10" s="48"/>
      <c r="C10" s="26"/>
      <c r="D10" s="9" t="s">
        <v>19</v>
      </c>
      <c r="E10" s="1">
        <f>F10+K10+L10+M10+N10</f>
        <v>0</v>
      </c>
      <c r="F10" s="46">
        <f>F15+F58+F66</f>
        <v>0</v>
      </c>
      <c r="G10" s="46"/>
      <c r="H10" s="46"/>
      <c r="I10" s="46"/>
      <c r="J10" s="46"/>
      <c r="K10" s="10">
        <f>K15+K58+K66</f>
        <v>0</v>
      </c>
      <c r="L10" s="10">
        <f t="shared" ref="L10:N12" si="2">L15+L58+L66</f>
        <v>0</v>
      </c>
      <c r="M10" s="10">
        <f t="shared" si="2"/>
        <v>0</v>
      </c>
      <c r="N10" s="10">
        <f t="shared" si="2"/>
        <v>0</v>
      </c>
      <c r="O10" s="24"/>
    </row>
    <row r="11" spans="1:16" ht="47.25" x14ac:dyDescent="0.25">
      <c r="A11" s="33"/>
      <c r="B11" s="48"/>
      <c r="C11" s="26"/>
      <c r="D11" s="9" t="s">
        <v>20</v>
      </c>
      <c r="E11" s="1">
        <f>F11+K11+L11+M11+N11</f>
        <v>0</v>
      </c>
      <c r="F11" s="46">
        <f>F16+F59+F67</f>
        <v>0</v>
      </c>
      <c r="G11" s="46"/>
      <c r="H11" s="46"/>
      <c r="I11" s="46"/>
      <c r="J11" s="46"/>
      <c r="K11" s="10">
        <f>K16+K59+K67</f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24"/>
    </row>
    <row r="12" spans="1:16" ht="51.75" customHeight="1" x14ac:dyDescent="0.25">
      <c r="A12" s="33"/>
      <c r="B12" s="48"/>
      <c r="C12" s="26"/>
      <c r="D12" s="9" t="s">
        <v>21</v>
      </c>
      <c r="E12" s="1">
        <f>F12+K12+L12+M12+N12</f>
        <v>151066.22122000001</v>
      </c>
      <c r="F12" s="46">
        <f>F17+F60+F68</f>
        <v>52968.998619999998</v>
      </c>
      <c r="G12" s="46"/>
      <c r="H12" s="46"/>
      <c r="I12" s="46"/>
      <c r="J12" s="46"/>
      <c r="K12" s="1">
        <f>K17+K60+K68</f>
        <v>15839.112150000001</v>
      </c>
      <c r="L12" s="1">
        <f t="shared" si="2"/>
        <v>27419.370150000002</v>
      </c>
      <c r="M12" s="1">
        <f t="shared" si="2"/>
        <v>27419.370150000002</v>
      </c>
      <c r="N12" s="1">
        <f t="shared" si="2"/>
        <v>27419.370150000002</v>
      </c>
      <c r="O12" s="24"/>
    </row>
    <row r="13" spans="1:16" ht="42" customHeight="1" x14ac:dyDescent="0.25">
      <c r="A13" s="33"/>
      <c r="B13" s="48"/>
      <c r="C13" s="26"/>
      <c r="D13" s="9" t="s">
        <v>22</v>
      </c>
      <c r="E13" s="1">
        <f>F13+K13+L13+M13+N13</f>
        <v>0</v>
      </c>
      <c r="F13" s="46">
        <f>F18+F61+F69</f>
        <v>0</v>
      </c>
      <c r="G13" s="46"/>
      <c r="H13" s="46"/>
      <c r="I13" s="46"/>
      <c r="J13" s="46"/>
      <c r="K13" s="1">
        <v>0</v>
      </c>
      <c r="L13" s="1">
        <v>0</v>
      </c>
      <c r="M13" s="1">
        <v>0</v>
      </c>
      <c r="N13" s="1">
        <v>0</v>
      </c>
      <c r="O13" s="24"/>
    </row>
    <row r="14" spans="1:16" ht="15.75" customHeight="1" x14ac:dyDescent="0.25">
      <c r="A14" s="35" t="s">
        <v>23</v>
      </c>
      <c r="B14" s="24" t="s">
        <v>24</v>
      </c>
      <c r="C14" s="24" t="s">
        <v>16</v>
      </c>
      <c r="D14" s="9" t="s">
        <v>17</v>
      </c>
      <c r="E14" s="1">
        <f>F14+K14+M14+N14+L14</f>
        <v>70072.829940000011</v>
      </c>
      <c r="F14" s="36">
        <f>F15+F16+F17+F18</f>
        <v>32395.349340000001</v>
      </c>
      <c r="G14" s="36"/>
      <c r="H14" s="36"/>
      <c r="I14" s="36"/>
      <c r="J14" s="36"/>
      <c r="K14" s="4">
        <f>K15+K16+K17+K18</f>
        <v>9419.3701500000006</v>
      </c>
      <c r="L14" s="4">
        <f>L15+L16+L17+L18</f>
        <v>9419.3701500000006</v>
      </c>
      <c r="M14" s="4">
        <f>M15+M16+M17+M18</f>
        <v>9419.3701500000006</v>
      </c>
      <c r="N14" s="4">
        <f>N15+N16+N17+N18</f>
        <v>9419.3701500000006</v>
      </c>
      <c r="O14" s="43" t="s">
        <v>25</v>
      </c>
    </row>
    <row r="15" spans="1:16" ht="63" x14ac:dyDescent="0.25">
      <c r="A15" s="35"/>
      <c r="B15" s="31"/>
      <c r="C15" s="26"/>
      <c r="D15" s="9" t="s">
        <v>19</v>
      </c>
      <c r="E15" s="1">
        <f>F15+K15+M15+N15</f>
        <v>0</v>
      </c>
      <c r="F15" s="30">
        <f>F23+F28+F33+F38+F43+F48+F53</f>
        <v>0</v>
      </c>
      <c r="G15" s="30"/>
      <c r="H15" s="30"/>
      <c r="I15" s="30"/>
      <c r="J15" s="30"/>
      <c r="K15" s="1">
        <f>K23+K28+K33+K38+K43+K48+K53</f>
        <v>0</v>
      </c>
      <c r="L15" s="1">
        <f t="shared" ref="L15:N15" si="3">L23+L28+L33+L38+L43+L48+L53</f>
        <v>0</v>
      </c>
      <c r="M15" s="1">
        <f t="shared" si="3"/>
        <v>0</v>
      </c>
      <c r="N15" s="1">
        <f t="shared" si="3"/>
        <v>0</v>
      </c>
      <c r="O15" s="44"/>
    </row>
    <row r="16" spans="1:16" ht="47.25" x14ac:dyDescent="0.25">
      <c r="A16" s="35"/>
      <c r="B16" s="31"/>
      <c r="C16" s="26"/>
      <c r="D16" s="9" t="s">
        <v>20</v>
      </c>
      <c r="E16" s="1">
        <f>F16+K16+M16+N16</f>
        <v>0</v>
      </c>
      <c r="F16" s="30">
        <f t="shared" ref="F16:F18" si="4">F24+F29+F34+F39+F44+F49+F54</f>
        <v>0</v>
      </c>
      <c r="G16" s="30"/>
      <c r="H16" s="30"/>
      <c r="I16" s="30"/>
      <c r="J16" s="30"/>
      <c r="K16" s="1">
        <f t="shared" ref="K16:N17" si="5">K24+K29+K34+K39+K44+K49+K54</f>
        <v>0</v>
      </c>
      <c r="L16" s="1">
        <f t="shared" si="5"/>
        <v>0</v>
      </c>
      <c r="M16" s="1">
        <f t="shared" si="5"/>
        <v>0</v>
      </c>
      <c r="N16" s="1">
        <f t="shared" si="5"/>
        <v>0</v>
      </c>
      <c r="O16" s="44"/>
    </row>
    <row r="17" spans="1:16" ht="63" x14ac:dyDescent="0.25">
      <c r="A17" s="35"/>
      <c r="B17" s="31"/>
      <c r="C17" s="26"/>
      <c r="D17" s="9" t="s">
        <v>21</v>
      </c>
      <c r="E17" s="1">
        <f>F17+K17+M17+N17+L17</f>
        <v>70072.829940000011</v>
      </c>
      <c r="F17" s="30">
        <f>F25+F30+F35+F40+F45+F50+F55</f>
        <v>32395.349340000001</v>
      </c>
      <c r="G17" s="30"/>
      <c r="H17" s="30"/>
      <c r="I17" s="30"/>
      <c r="J17" s="30"/>
      <c r="K17" s="1">
        <f>K25+K30+K35+K40+K45+K50+K55</f>
        <v>9419.3701500000006</v>
      </c>
      <c r="L17" s="1">
        <f t="shared" si="5"/>
        <v>9419.3701500000006</v>
      </c>
      <c r="M17" s="1">
        <f t="shared" si="5"/>
        <v>9419.3701500000006</v>
      </c>
      <c r="N17" s="1">
        <f t="shared" si="5"/>
        <v>9419.3701500000006</v>
      </c>
      <c r="O17" s="44"/>
    </row>
    <row r="18" spans="1:16" ht="52.5" customHeight="1" x14ac:dyDescent="0.25">
      <c r="A18" s="35"/>
      <c r="B18" s="31"/>
      <c r="C18" s="26"/>
      <c r="D18" s="9" t="s">
        <v>22</v>
      </c>
      <c r="E18" s="1">
        <f>F18+K18+M18+N18</f>
        <v>0</v>
      </c>
      <c r="F18" s="30">
        <f t="shared" si="4"/>
        <v>0</v>
      </c>
      <c r="G18" s="30"/>
      <c r="H18" s="30"/>
      <c r="I18" s="30"/>
      <c r="J18" s="30"/>
      <c r="K18" s="1" t="s">
        <v>26</v>
      </c>
      <c r="L18" s="1">
        <v>0</v>
      </c>
      <c r="M18" s="1">
        <v>0</v>
      </c>
      <c r="N18" s="1">
        <v>0</v>
      </c>
      <c r="O18" s="44"/>
    </row>
    <row r="19" spans="1:16" ht="26.25" customHeight="1" x14ac:dyDescent="0.25">
      <c r="A19" s="35"/>
      <c r="B19" s="24" t="s">
        <v>27</v>
      </c>
      <c r="C19" s="24" t="s">
        <v>16</v>
      </c>
      <c r="D19" s="32"/>
      <c r="E19" s="24" t="s">
        <v>28</v>
      </c>
      <c r="F19" s="24" t="s">
        <v>29</v>
      </c>
      <c r="G19" s="32" t="s">
        <v>30</v>
      </c>
      <c r="H19" s="32"/>
      <c r="I19" s="32"/>
      <c r="J19" s="32"/>
      <c r="K19" s="24" t="s">
        <v>11</v>
      </c>
      <c r="L19" s="24" t="s">
        <v>12</v>
      </c>
      <c r="M19" s="24" t="s">
        <v>13</v>
      </c>
      <c r="N19" s="24" t="s">
        <v>14</v>
      </c>
      <c r="O19" s="44"/>
    </row>
    <row r="20" spans="1:16" ht="33" customHeight="1" x14ac:dyDescent="0.25">
      <c r="A20" s="35"/>
      <c r="B20" s="24"/>
      <c r="C20" s="24"/>
      <c r="D20" s="32"/>
      <c r="E20" s="24"/>
      <c r="F20" s="24"/>
      <c r="G20" s="2" t="s">
        <v>31</v>
      </c>
      <c r="H20" s="2" t="s">
        <v>32</v>
      </c>
      <c r="I20" s="2" t="s">
        <v>33</v>
      </c>
      <c r="J20" s="2" t="s">
        <v>34</v>
      </c>
      <c r="K20" s="24"/>
      <c r="L20" s="24"/>
      <c r="M20" s="24"/>
      <c r="N20" s="24"/>
      <c r="O20" s="44"/>
    </row>
    <row r="21" spans="1:16" ht="144" customHeight="1" x14ac:dyDescent="0.25">
      <c r="A21" s="35"/>
      <c r="B21" s="24"/>
      <c r="C21" s="24"/>
      <c r="D21" s="32"/>
      <c r="E21" s="3">
        <f>F21+K1+M21+N21+L21+K21</f>
        <v>952</v>
      </c>
      <c r="F21" s="3">
        <f>J21</f>
        <v>120</v>
      </c>
      <c r="G21" s="3">
        <v>100</v>
      </c>
      <c r="H21" s="3">
        <v>101</v>
      </c>
      <c r="I21" s="3">
        <v>101</v>
      </c>
      <c r="J21" s="3">
        <v>120</v>
      </c>
      <c r="K21" s="3">
        <v>208</v>
      </c>
      <c r="L21" s="3">
        <v>208</v>
      </c>
      <c r="M21" s="3">
        <v>208</v>
      </c>
      <c r="N21" s="3">
        <v>208</v>
      </c>
      <c r="O21" s="45"/>
    </row>
    <row r="22" spans="1:16" ht="15.75" x14ac:dyDescent="0.25">
      <c r="A22" s="35" t="s">
        <v>35</v>
      </c>
      <c r="B22" s="24" t="s">
        <v>36</v>
      </c>
      <c r="C22" s="24" t="s">
        <v>16</v>
      </c>
      <c r="D22" s="9" t="s">
        <v>17</v>
      </c>
      <c r="E22" s="1">
        <f>F22+K22+M22+N22+L22</f>
        <v>5000</v>
      </c>
      <c r="F22" s="36">
        <f>F23+F24+F25+F26</f>
        <v>1000</v>
      </c>
      <c r="G22" s="36"/>
      <c r="H22" s="36"/>
      <c r="I22" s="36"/>
      <c r="J22" s="36"/>
      <c r="K22" s="4">
        <f>K23+K24+K25+K26</f>
        <v>1000</v>
      </c>
      <c r="L22" s="1">
        <f>L23+L24+L25+L26</f>
        <v>1000</v>
      </c>
      <c r="M22" s="11">
        <f t="shared" ref="M22:N22" si="6">M23+M24+M25+M26</f>
        <v>1000</v>
      </c>
      <c r="N22" s="11">
        <f t="shared" si="6"/>
        <v>1000</v>
      </c>
      <c r="O22" s="40" t="s">
        <v>37</v>
      </c>
      <c r="P22" s="12"/>
    </row>
    <row r="23" spans="1:16" ht="63" customHeight="1" x14ac:dyDescent="0.25">
      <c r="A23" s="35"/>
      <c r="B23" s="24"/>
      <c r="C23" s="26"/>
      <c r="D23" s="9" t="s">
        <v>19</v>
      </c>
      <c r="E23" s="1">
        <f t="shared" ref="E23:E61" si="7">F23+K23+M23+N23</f>
        <v>0</v>
      </c>
      <c r="F23" s="30">
        <v>0</v>
      </c>
      <c r="G23" s="30"/>
      <c r="H23" s="30"/>
      <c r="I23" s="30"/>
      <c r="J23" s="30"/>
      <c r="K23" s="1">
        <v>0</v>
      </c>
      <c r="L23" s="1">
        <v>0</v>
      </c>
      <c r="M23" s="1">
        <v>0</v>
      </c>
      <c r="N23" s="1">
        <v>0</v>
      </c>
      <c r="O23" s="41"/>
    </row>
    <row r="24" spans="1:16" ht="47.25" x14ac:dyDescent="0.25">
      <c r="A24" s="35"/>
      <c r="B24" s="24"/>
      <c r="C24" s="26"/>
      <c r="D24" s="9" t="s">
        <v>20</v>
      </c>
      <c r="E24" s="1">
        <f t="shared" si="7"/>
        <v>0</v>
      </c>
      <c r="F24" s="30">
        <v>0</v>
      </c>
      <c r="G24" s="30"/>
      <c r="H24" s="30"/>
      <c r="I24" s="30"/>
      <c r="J24" s="30"/>
      <c r="K24" s="1">
        <v>0</v>
      </c>
      <c r="L24" s="1">
        <v>0</v>
      </c>
      <c r="M24" s="1">
        <v>0</v>
      </c>
      <c r="N24" s="1">
        <v>0</v>
      </c>
      <c r="O24" s="41"/>
    </row>
    <row r="25" spans="1:16" ht="63" x14ac:dyDescent="0.25">
      <c r="A25" s="35"/>
      <c r="B25" s="24"/>
      <c r="C25" s="26"/>
      <c r="D25" s="9" t="s">
        <v>21</v>
      </c>
      <c r="E25" s="1">
        <f>F25+K25+M25+N25+L25</f>
        <v>5000</v>
      </c>
      <c r="F25" s="30">
        <v>1000</v>
      </c>
      <c r="G25" s="30"/>
      <c r="H25" s="30"/>
      <c r="I25" s="30"/>
      <c r="J25" s="30"/>
      <c r="K25" s="1">
        <v>1000</v>
      </c>
      <c r="L25" s="1">
        <v>1000</v>
      </c>
      <c r="M25" s="1">
        <v>1000</v>
      </c>
      <c r="N25" s="1">
        <v>1000</v>
      </c>
      <c r="O25" s="41"/>
    </row>
    <row r="26" spans="1:16" ht="31.5" x14ac:dyDescent="0.25">
      <c r="A26" s="35"/>
      <c r="B26" s="24"/>
      <c r="C26" s="26"/>
      <c r="D26" s="9" t="s">
        <v>22</v>
      </c>
      <c r="E26" s="1">
        <f t="shared" si="7"/>
        <v>0</v>
      </c>
      <c r="F26" s="30">
        <v>0</v>
      </c>
      <c r="G26" s="30"/>
      <c r="H26" s="30"/>
      <c r="I26" s="30"/>
      <c r="J26" s="30"/>
      <c r="K26" s="1">
        <v>0</v>
      </c>
      <c r="L26" s="1">
        <v>0</v>
      </c>
      <c r="M26" s="1">
        <v>0</v>
      </c>
      <c r="N26" s="1">
        <v>0</v>
      </c>
      <c r="O26" s="41"/>
    </row>
    <row r="27" spans="1:16" ht="15.75" x14ac:dyDescent="0.25">
      <c r="A27" s="35" t="s">
        <v>38</v>
      </c>
      <c r="B27" s="25" t="s">
        <v>39</v>
      </c>
      <c r="C27" s="24" t="s">
        <v>16</v>
      </c>
      <c r="D27" s="9" t="s">
        <v>17</v>
      </c>
      <c r="E27" s="1">
        <f>F27+K27+M27+N27+L27</f>
        <v>6675</v>
      </c>
      <c r="F27" s="36">
        <f t="shared" ref="F27" si="8">F28+F29+F30+F31</f>
        <v>1335</v>
      </c>
      <c r="G27" s="36"/>
      <c r="H27" s="36"/>
      <c r="I27" s="36"/>
      <c r="J27" s="36"/>
      <c r="K27" s="4">
        <f>K28+K29+K30+K31</f>
        <v>1335</v>
      </c>
      <c r="L27" s="1">
        <f>L28+L29+L30+L31</f>
        <v>1335</v>
      </c>
      <c r="M27" s="1">
        <f>M28+M29+M30+M31</f>
        <v>1335</v>
      </c>
      <c r="N27" s="1">
        <f t="shared" ref="N27" si="9">N28+N29+N30+N31</f>
        <v>1335</v>
      </c>
      <c r="O27" s="42"/>
    </row>
    <row r="28" spans="1:16" ht="63" x14ac:dyDescent="0.25">
      <c r="A28" s="35"/>
      <c r="B28" s="25"/>
      <c r="C28" s="26"/>
      <c r="D28" s="9" t="s">
        <v>19</v>
      </c>
      <c r="E28" s="1">
        <f t="shared" si="7"/>
        <v>0</v>
      </c>
      <c r="F28" s="30" t="s">
        <v>26</v>
      </c>
      <c r="G28" s="30"/>
      <c r="H28" s="30"/>
      <c r="I28" s="30"/>
      <c r="J28" s="30"/>
      <c r="K28" s="1" t="s">
        <v>26</v>
      </c>
      <c r="L28" s="1">
        <v>0</v>
      </c>
      <c r="M28" s="1" t="s">
        <v>26</v>
      </c>
      <c r="N28" s="1" t="s">
        <v>26</v>
      </c>
      <c r="O28" s="40" t="s">
        <v>37</v>
      </c>
    </row>
    <row r="29" spans="1:16" ht="47.25" x14ac:dyDescent="0.25">
      <c r="A29" s="35"/>
      <c r="B29" s="25"/>
      <c r="C29" s="26"/>
      <c r="D29" s="9" t="s">
        <v>20</v>
      </c>
      <c r="E29" s="1">
        <f t="shared" si="7"/>
        <v>0</v>
      </c>
      <c r="F29" s="30" t="s">
        <v>26</v>
      </c>
      <c r="G29" s="30"/>
      <c r="H29" s="30"/>
      <c r="I29" s="30"/>
      <c r="J29" s="30"/>
      <c r="K29" s="1" t="s">
        <v>26</v>
      </c>
      <c r="L29" s="1">
        <v>0</v>
      </c>
      <c r="M29" s="1" t="s">
        <v>26</v>
      </c>
      <c r="N29" s="1" t="s">
        <v>26</v>
      </c>
      <c r="O29" s="41"/>
    </row>
    <row r="30" spans="1:16" ht="63" x14ac:dyDescent="0.25">
      <c r="A30" s="35"/>
      <c r="B30" s="25"/>
      <c r="C30" s="26"/>
      <c r="D30" s="9" t="s">
        <v>21</v>
      </c>
      <c r="E30" s="1">
        <f>F30+K30+M30+N30+L30</f>
        <v>6675</v>
      </c>
      <c r="F30" s="30">
        <v>1335</v>
      </c>
      <c r="G30" s="30"/>
      <c r="H30" s="30"/>
      <c r="I30" s="30"/>
      <c r="J30" s="30"/>
      <c r="K30" s="1">
        <v>1335</v>
      </c>
      <c r="L30" s="1">
        <v>1335</v>
      </c>
      <c r="M30" s="1">
        <v>1335</v>
      </c>
      <c r="N30" s="1">
        <v>1335</v>
      </c>
      <c r="O30" s="41"/>
    </row>
    <row r="31" spans="1:16" ht="43.5" customHeight="1" x14ac:dyDescent="0.25">
      <c r="A31" s="35"/>
      <c r="B31" s="25"/>
      <c r="C31" s="26"/>
      <c r="D31" s="9" t="s">
        <v>22</v>
      </c>
      <c r="E31" s="1">
        <f t="shared" si="7"/>
        <v>0</v>
      </c>
      <c r="F31" s="30" t="s">
        <v>26</v>
      </c>
      <c r="G31" s="30"/>
      <c r="H31" s="30"/>
      <c r="I31" s="30"/>
      <c r="J31" s="30"/>
      <c r="K31" s="1" t="s">
        <v>26</v>
      </c>
      <c r="L31" s="1">
        <v>0</v>
      </c>
      <c r="M31" s="1" t="s">
        <v>26</v>
      </c>
      <c r="N31" s="1" t="s">
        <v>26</v>
      </c>
      <c r="O31" s="42"/>
    </row>
    <row r="32" spans="1:16" ht="15.75" x14ac:dyDescent="0.25">
      <c r="A32" s="35" t="s">
        <v>40</v>
      </c>
      <c r="B32" s="24" t="s">
        <v>41</v>
      </c>
      <c r="C32" s="24" t="s">
        <v>16</v>
      </c>
      <c r="D32" s="9" t="s">
        <v>17</v>
      </c>
      <c r="E32" s="1">
        <f>F32+K32+M32+N32+L32</f>
        <v>19300</v>
      </c>
      <c r="F32" s="36">
        <f t="shared" ref="F32" si="10">F33+F34+F35+F36</f>
        <v>3300</v>
      </c>
      <c r="G32" s="36"/>
      <c r="H32" s="36"/>
      <c r="I32" s="36"/>
      <c r="J32" s="36"/>
      <c r="K32" s="4">
        <f>K33+K34+K35+K36</f>
        <v>4000</v>
      </c>
      <c r="L32" s="4">
        <f>L33+L34+L35+L36</f>
        <v>4000</v>
      </c>
      <c r="M32" s="1">
        <f t="shared" ref="M32:N32" si="11">M33+M34+M35+M36</f>
        <v>4000</v>
      </c>
      <c r="N32" s="1">
        <f t="shared" si="11"/>
        <v>4000</v>
      </c>
      <c r="O32" s="34" t="s">
        <v>42</v>
      </c>
    </row>
    <row r="33" spans="1:15" ht="63" customHeight="1" x14ac:dyDescent="0.25">
      <c r="A33" s="35"/>
      <c r="B33" s="24"/>
      <c r="C33" s="26"/>
      <c r="D33" s="9" t="s">
        <v>19</v>
      </c>
      <c r="E33" s="1">
        <f t="shared" si="7"/>
        <v>0</v>
      </c>
      <c r="F33" s="30">
        <v>0</v>
      </c>
      <c r="G33" s="30"/>
      <c r="H33" s="30"/>
      <c r="I33" s="30"/>
      <c r="J33" s="30"/>
      <c r="K33" s="1">
        <v>0</v>
      </c>
      <c r="L33" s="1">
        <v>0</v>
      </c>
      <c r="M33" s="1">
        <v>0</v>
      </c>
      <c r="N33" s="1">
        <v>0</v>
      </c>
      <c r="O33" s="34"/>
    </row>
    <row r="34" spans="1:15" ht="47.25" x14ac:dyDescent="0.25">
      <c r="A34" s="35"/>
      <c r="B34" s="24"/>
      <c r="C34" s="26"/>
      <c r="D34" s="9" t="s">
        <v>20</v>
      </c>
      <c r="E34" s="1">
        <f t="shared" si="7"/>
        <v>0</v>
      </c>
      <c r="F34" s="30">
        <v>0</v>
      </c>
      <c r="G34" s="30"/>
      <c r="H34" s="30"/>
      <c r="I34" s="30"/>
      <c r="J34" s="30"/>
      <c r="K34" s="1">
        <v>0</v>
      </c>
      <c r="L34" s="1">
        <v>0</v>
      </c>
      <c r="M34" s="1">
        <v>0</v>
      </c>
      <c r="N34" s="1">
        <v>0</v>
      </c>
      <c r="O34" s="34"/>
    </row>
    <row r="35" spans="1:15" ht="63" x14ac:dyDescent="0.25">
      <c r="A35" s="35"/>
      <c r="B35" s="24"/>
      <c r="C35" s="26"/>
      <c r="D35" s="9" t="s">
        <v>21</v>
      </c>
      <c r="E35" s="1">
        <f>F35+K35+M35+N35+L35</f>
        <v>19300</v>
      </c>
      <c r="F35" s="39">
        <f>4000+3000+1300-5000</f>
        <v>3300</v>
      </c>
      <c r="G35" s="39"/>
      <c r="H35" s="39"/>
      <c r="I35" s="39"/>
      <c r="J35" s="39"/>
      <c r="K35" s="1">
        <v>4000</v>
      </c>
      <c r="L35" s="1">
        <v>4000</v>
      </c>
      <c r="M35" s="1">
        <v>4000</v>
      </c>
      <c r="N35" s="1">
        <v>4000</v>
      </c>
      <c r="O35" s="34"/>
    </row>
    <row r="36" spans="1:15" ht="31.5" x14ac:dyDescent="0.25">
      <c r="A36" s="35"/>
      <c r="B36" s="24"/>
      <c r="C36" s="26"/>
      <c r="D36" s="9" t="s">
        <v>22</v>
      </c>
      <c r="E36" s="1">
        <f t="shared" si="7"/>
        <v>0</v>
      </c>
      <c r="F36" s="30">
        <v>0</v>
      </c>
      <c r="G36" s="30"/>
      <c r="H36" s="30"/>
      <c r="I36" s="30"/>
      <c r="J36" s="30"/>
      <c r="K36" s="1">
        <v>0</v>
      </c>
      <c r="L36" s="1">
        <v>0</v>
      </c>
      <c r="M36" s="1">
        <v>0</v>
      </c>
      <c r="N36" s="1">
        <v>0</v>
      </c>
      <c r="O36" s="34"/>
    </row>
    <row r="37" spans="1:15" ht="15.75" x14ac:dyDescent="0.25">
      <c r="A37" s="35" t="s">
        <v>43</v>
      </c>
      <c r="B37" s="25" t="s">
        <v>44</v>
      </c>
      <c r="C37" s="24" t="s">
        <v>16</v>
      </c>
      <c r="D37" s="9" t="s">
        <v>17</v>
      </c>
      <c r="E37" s="1">
        <f>F37+K37+M37+N37+L37</f>
        <v>15242.36825</v>
      </c>
      <c r="F37" s="36">
        <f t="shared" ref="F37" si="12">F38+F39+F40+F41</f>
        <v>7242.3682500000004</v>
      </c>
      <c r="G37" s="36"/>
      <c r="H37" s="36"/>
      <c r="I37" s="36"/>
      <c r="J37" s="36"/>
      <c r="K37" s="4">
        <f>K38+K39+K40+K41</f>
        <v>2000</v>
      </c>
      <c r="L37" s="4">
        <f>L38+L39+L40+L41</f>
        <v>2000</v>
      </c>
      <c r="M37" s="1">
        <f t="shared" ref="M37:N37" si="13">M38+M39+M40+M41</f>
        <v>2000</v>
      </c>
      <c r="N37" s="1">
        <f t="shared" si="13"/>
        <v>2000</v>
      </c>
      <c r="O37" s="34" t="s">
        <v>45</v>
      </c>
    </row>
    <row r="38" spans="1:15" ht="63" x14ac:dyDescent="0.25">
      <c r="A38" s="35"/>
      <c r="B38" s="25"/>
      <c r="C38" s="26"/>
      <c r="D38" s="9" t="s">
        <v>19</v>
      </c>
      <c r="E38" s="1">
        <f t="shared" si="7"/>
        <v>0</v>
      </c>
      <c r="F38" s="30">
        <v>0</v>
      </c>
      <c r="G38" s="30"/>
      <c r="H38" s="30"/>
      <c r="I38" s="30"/>
      <c r="J38" s="30"/>
      <c r="K38" s="1">
        <v>0</v>
      </c>
      <c r="L38" s="1">
        <v>0</v>
      </c>
      <c r="M38" s="1">
        <v>0</v>
      </c>
      <c r="N38" s="1">
        <v>0</v>
      </c>
      <c r="O38" s="34"/>
    </row>
    <row r="39" spans="1:15" ht="47.25" x14ac:dyDescent="0.25">
      <c r="A39" s="35"/>
      <c r="B39" s="25"/>
      <c r="C39" s="26"/>
      <c r="D39" s="9" t="s">
        <v>20</v>
      </c>
      <c r="E39" s="1">
        <f t="shared" si="7"/>
        <v>0</v>
      </c>
      <c r="F39" s="30">
        <v>0</v>
      </c>
      <c r="G39" s="30"/>
      <c r="H39" s="30"/>
      <c r="I39" s="30"/>
      <c r="J39" s="30"/>
      <c r="K39" s="1">
        <v>0</v>
      </c>
      <c r="L39" s="1">
        <v>0</v>
      </c>
      <c r="M39" s="1">
        <v>0</v>
      </c>
      <c r="N39" s="1">
        <v>0</v>
      </c>
      <c r="O39" s="34"/>
    </row>
    <row r="40" spans="1:15" ht="63" x14ac:dyDescent="0.25">
      <c r="A40" s="35"/>
      <c r="B40" s="25"/>
      <c r="C40" s="26"/>
      <c r="D40" s="9" t="s">
        <v>21</v>
      </c>
      <c r="E40" s="1">
        <f>F40+K40+M40+N40+L40</f>
        <v>15242.36825</v>
      </c>
      <c r="F40" s="30">
        <f>2000+5242.36825</f>
        <v>7242.3682500000004</v>
      </c>
      <c r="G40" s="30"/>
      <c r="H40" s="30"/>
      <c r="I40" s="30"/>
      <c r="J40" s="30"/>
      <c r="K40" s="1">
        <v>2000</v>
      </c>
      <c r="L40" s="1">
        <v>2000</v>
      </c>
      <c r="M40" s="1">
        <v>2000</v>
      </c>
      <c r="N40" s="1">
        <v>2000</v>
      </c>
      <c r="O40" s="34"/>
    </row>
    <row r="41" spans="1:15" ht="43.5" customHeight="1" x14ac:dyDescent="0.25">
      <c r="A41" s="35"/>
      <c r="B41" s="25"/>
      <c r="C41" s="26"/>
      <c r="D41" s="9" t="s">
        <v>22</v>
      </c>
      <c r="E41" s="1">
        <f t="shared" si="7"/>
        <v>0</v>
      </c>
      <c r="F41" s="30">
        <v>0</v>
      </c>
      <c r="G41" s="30"/>
      <c r="H41" s="30"/>
      <c r="I41" s="30"/>
      <c r="J41" s="30"/>
      <c r="K41" s="1">
        <v>0</v>
      </c>
      <c r="L41" s="1">
        <v>0</v>
      </c>
      <c r="M41" s="1">
        <v>0</v>
      </c>
      <c r="N41" s="1">
        <v>0</v>
      </c>
      <c r="O41" s="34"/>
    </row>
    <row r="42" spans="1:15" ht="16.5" customHeight="1" x14ac:dyDescent="0.25">
      <c r="A42" s="35" t="s">
        <v>46</v>
      </c>
      <c r="B42" s="25" t="s">
        <v>47</v>
      </c>
      <c r="C42" s="24" t="s">
        <v>16</v>
      </c>
      <c r="D42" s="9" t="s">
        <v>17</v>
      </c>
      <c r="E42" s="1">
        <f>F42+K42+M42+N42+L42</f>
        <v>421.85074999999995</v>
      </c>
      <c r="F42" s="36">
        <f t="shared" ref="F42" si="14">F43+F44+F45+F46</f>
        <v>84.370149999999995</v>
      </c>
      <c r="G42" s="36"/>
      <c r="H42" s="36"/>
      <c r="I42" s="36"/>
      <c r="J42" s="36"/>
      <c r="K42" s="4">
        <f>K43+K44+K45+K46</f>
        <v>84.370149999999995</v>
      </c>
      <c r="L42" s="4">
        <f>L43+L44+L45+L46</f>
        <v>84.370149999999995</v>
      </c>
      <c r="M42" s="1">
        <f t="shared" ref="M42:N42" si="15">M43+M44+M45+M46</f>
        <v>84.370149999999995</v>
      </c>
      <c r="N42" s="1">
        <f t="shared" si="15"/>
        <v>84.370149999999995</v>
      </c>
      <c r="O42" s="34" t="s">
        <v>48</v>
      </c>
    </row>
    <row r="43" spans="1:15" ht="43.5" customHeight="1" x14ac:dyDescent="0.25">
      <c r="A43" s="35"/>
      <c r="B43" s="25"/>
      <c r="C43" s="26"/>
      <c r="D43" s="9" t="s">
        <v>19</v>
      </c>
      <c r="E43" s="1">
        <f t="shared" si="7"/>
        <v>0</v>
      </c>
      <c r="F43" s="30">
        <v>0</v>
      </c>
      <c r="G43" s="30"/>
      <c r="H43" s="30"/>
      <c r="I43" s="30"/>
      <c r="J43" s="30"/>
      <c r="K43" s="1">
        <v>0</v>
      </c>
      <c r="L43" s="1">
        <v>0</v>
      </c>
      <c r="M43" s="1">
        <v>0</v>
      </c>
      <c r="N43" s="1">
        <v>0</v>
      </c>
      <c r="O43" s="34"/>
    </row>
    <row r="44" spans="1:15" ht="43.5" customHeight="1" x14ac:dyDescent="0.25">
      <c r="A44" s="35"/>
      <c r="B44" s="25"/>
      <c r="C44" s="26"/>
      <c r="D44" s="9" t="s">
        <v>20</v>
      </c>
      <c r="E44" s="1">
        <f t="shared" si="7"/>
        <v>0</v>
      </c>
      <c r="F44" s="30">
        <v>0</v>
      </c>
      <c r="G44" s="30"/>
      <c r="H44" s="30"/>
      <c r="I44" s="30"/>
      <c r="J44" s="30"/>
      <c r="K44" s="1">
        <v>0</v>
      </c>
      <c r="L44" s="1">
        <v>0</v>
      </c>
      <c r="M44" s="1">
        <v>0</v>
      </c>
      <c r="N44" s="1">
        <v>0</v>
      </c>
      <c r="O44" s="34"/>
    </row>
    <row r="45" spans="1:15" ht="57.75" customHeight="1" x14ac:dyDescent="0.25">
      <c r="A45" s="35"/>
      <c r="B45" s="25"/>
      <c r="C45" s="26"/>
      <c r="D45" s="9" t="s">
        <v>21</v>
      </c>
      <c r="E45" s="1">
        <f>F45+K45+M45+N45+L45</f>
        <v>421.85074999999995</v>
      </c>
      <c r="F45" s="30">
        <v>84.370149999999995</v>
      </c>
      <c r="G45" s="30"/>
      <c r="H45" s="30"/>
      <c r="I45" s="30"/>
      <c r="J45" s="30"/>
      <c r="K45" s="1">
        <v>84.370149999999995</v>
      </c>
      <c r="L45" s="1">
        <v>84.370149999999995</v>
      </c>
      <c r="M45" s="1">
        <v>84.370149999999995</v>
      </c>
      <c r="N45" s="1">
        <v>84.370149999999995</v>
      </c>
      <c r="O45" s="34"/>
    </row>
    <row r="46" spans="1:15" ht="70.5" customHeight="1" x14ac:dyDescent="0.25">
      <c r="A46" s="35"/>
      <c r="B46" s="25"/>
      <c r="C46" s="26"/>
      <c r="D46" s="9" t="s">
        <v>22</v>
      </c>
      <c r="E46" s="1">
        <f t="shared" si="7"/>
        <v>0</v>
      </c>
      <c r="F46" s="30">
        <v>0</v>
      </c>
      <c r="G46" s="30"/>
      <c r="H46" s="30"/>
      <c r="I46" s="30"/>
      <c r="J46" s="30"/>
      <c r="K46" s="1">
        <v>0</v>
      </c>
      <c r="L46" s="1">
        <v>0</v>
      </c>
      <c r="M46" s="1">
        <v>0</v>
      </c>
      <c r="N46" s="1">
        <v>0</v>
      </c>
      <c r="O46" s="34"/>
    </row>
    <row r="47" spans="1:15" ht="16.5" customHeight="1" x14ac:dyDescent="0.25">
      <c r="A47" s="35" t="s">
        <v>49</v>
      </c>
      <c r="B47" s="25" t="s">
        <v>50</v>
      </c>
      <c r="C47" s="24" t="s">
        <v>16</v>
      </c>
      <c r="D47" s="9" t="s">
        <v>17</v>
      </c>
      <c r="E47" s="1">
        <f>F47+K47+M47+N47+L47</f>
        <v>8000</v>
      </c>
      <c r="F47" s="36">
        <f t="shared" ref="F47" si="16">F48+F49+F50+F51</f>
        <v>4000</v>
      </c>
      <c r="G47" s="36"/>
      <c r="H47" s="36"/>
      <c r="I47" s="36"/>
      <c r="J47" s="36"/>
      <c r="K47" s="4">
        <f>K48+K49+K50+K51</f>
        <v>1000</v>
      </c>
      <c r="L47" s="4">
        <f>L48+L49+L50+L51</f>
        <v>1000</v>
      </c>
      <c r="M47" s="1">
        <f t="shared" ref="M47:N47" si="17">M48+M49+M50+M51</f>
        <v>1000</v>
      </c>
      <c r="N47" s="1">
        <f t="shared" si="17"/>
        <v>1000</v>
      </c>
      <c r="O47" s="34" t="s">
        <v>48</v>
      </c>
    </row>
    <row r="48" spans="1:15" ht="43.5" customHeight="1" x14ac:dyDescent="0.25">
      <c r="A48" s="35"/>
      <c r="B48" s="25"/>
      <c r="C48" s="26"/>
      <c r="D48" s="9" t="s">
        <v>19</v>
      </c>
      <c r="E48" s="1">
        <f t="shared" si="7"/>
        <v>0</v>
      </c>
      <c r="F48" s="30">
        <v>0</v>
      </c>
      <c r="G48" s="30"/>
      <c r="H48" s="30"/>
      <c r="I48" s="30"/>
      <c r="J48" s="30"/>
      <c r="K48" s="1">
        <v>0</v>
      </c>
      <c r="L48" s="1">
        <v>0</v>
      </c>
      <c r="M48" s="1">
        <v>0</v>
      </c>
      <c r="N48" s="1">
        <v>0</v>
      </c>
      <c r="O48" s="34"/>
    </row>
    <row r="49" spans="1:15" ht="43.5" customHeight="1" x14ac:dyDescent="0.25">
      <c r="A49" s="35"/>
      <c r="B49" s="25"/>
      <c r="C49" s="26"/>
      <c r="D49" s="9" t="s">
        <v>20</v>
      </c>
      <c r="E49" s="1">
        <f t="shared" si="7"/>
        <v>0</v>
      </c>
      <c r="F49" s="30">
        <v>0</v>
      </c>
      <c r="G49" s="30"/>
      <c r="H49" s="30"/>
      <c r="I49" s="30"/>
      <c r="J49" s="30"/>
      <c r="K49" s="1">
        <v>0</v>
      </c>
      <c r="L49" s="1">
        <v>0</v>
      </c>
      <c r="M49" s="1">
        <v>0</v>
      </c>
      <c r="N49" s="1">
        <v>0</v>
      </c>
      <c r="O49" s="34"/>
    </row>
    <row r="50" spans="1:15" ht="43.5" customHeight="1" x14ac:dyDescent="0.25">
      <c r="A50" s="35"/>
      <c r="B50" s="25"/>
      <c r="C50" s="26"/>
      <c r="D50" s="9" t="s">
        <v>21</v>
      </c>
      <c r="E50" s="1">
        <f>F50+K50+M50+N50+L50</f>
        <v>8000</v>
      </c>
      <c r="F50" s="30">
        <f>1000+3000</f>
        <v>4000</v>
      </c>
      <c r="G50" s="30"/>
      <c r="H50" s="30"/>
      <c r="I50" s="30"/>
      <c r="J50" s="30"/>
      <c r="K50" s="1">
        <v>1000</v>
      </c>
      <c r="L50" s="1">
        <v>1000</v>
      </c>
      <c r="M50" s="1">
        <v>1000</v>
      </c>
      <c r="N50" s="1">
        <v>1000</v>
      </c>
      <c r="O50" s="34"/>
    </row>
    <row r="51" spans="1:15" ht="43.5" customHeight="1" x14ac:dyDescent="0.25">
      <c r="A51" s="35"/>
      <c r="B51" s="25"/>
      <c r="C51" s="26"/>
      <c r="D51" s="9" t="s">
        <v>22</v>
      </c>
      <c r="E51" s="1">
        <f t="shared" si="7"/>
        <v>0</v>
      </c>
      <c r="F51" s="30">
        <v>0</v>
      </c>
      <c r="G51" s="30"/>
      <c r="H51" s="30"/>
      <c r="I51" s="30"/>
      <c r="J51" s="30"/>
      <c r="K51" s="1">
        <v>0</v>
      </c>
      <c r="L51" s="1">
        <v>0</v>
      </c>
      <c r="M51" s="1">
        <v>0</v>
      </c>
      <c r="N51" s="1">
        <v>0</v>
      </c>
      <c r="O51" s="34"/>
    </row>
    <row r="52" spans="1:15" ht="16.5" customHeight="1" x14ac:dyDescent="0.25">
      <c r="A52" s="35" t="s">
        <v>51</v>
      </c>
      <c r="B52" s="25" t="s">
        <v>52</v>
      </c>
      <c r="C52" s="24" t="s">
        <v>16</v>
      </c>
      <c r="D52" s="9" t="s">
        <v>17</v>
      </c>
      <c r="E52" s="1">
        <f>F52+K52+M52+N52+L52</f>
        <v>15433.610939999999</v>
      </c>
      <c r="F52" s="36">
        <f t="shared" ref="F52" si="18">F53+F54+F55+F56</f>
        <v>15433.610939999999</v>
      </c>
      <c r="G52" s="36"/>
      <c r="H52" s="36"/>
      <c r="I52" s="36"/>
      <c r="J52" s="36"/>
      <c r="K52" s="4">
        <f>K53+K54+K55+K56</f>
        <v>0</v>
      </c>
      <c r="L52" s="4">
        <f>L53+L54+L55+L56</f>
        <v>0</v>
      </c>
      <c r="M52" s="1">
        <f t="shared" ref="M52:N52" si="19">M53+M54+M55+M56</f>
        <v>0</v>
      </c>
      <c r="N52" s="1">
        <f t="shared" si="19"/>
        <v>0</v>
      </c>
      <c r="O52" s="34" t="s">
        <v>53</v>
      </c>
    </row>
    <row r="53" spans="1:15" ht="43.5" customHeight="1" x14ac:dyDescent="0.25">
      <c r="A53" s="35"/>
      <c r="B53" s="25"/>
      <c r="C53" s="26"/>
      <c r="D53" s="9" t="s">
        <v>19</v>
      </c>
      <c r="E53" s="1">
        <f t="shared" si="7"/>
        <v>0</v>
      </c>
      <c r="F53" s="30">
        <v>0</v>
      </c>
      <c r="G53" s="30"/>
      <c r="H53" s="30"/>
      <c r="I53" s="30"/>
      <c r="J53" s="30"/>
      <c r="K53" s="1">
        <v>0</v>
      </c>
      <c r="L53" s="1">
        <v>0</v>
      </c>
      <c r="M53" s="1">
        <v>0</v>
      </c>
      <c r="N53" s="1">
        <v>0</v>
      </c>
      <c r="O53" s="34"/>
    </row>
    <row r="54" spans="1:15" ht="58.5" customHeight="1" x14ac:dyDescent="0.25">
      <c r="A54" s="35"/>
      <c r="B54" s="25"/>
      <c r="C54" s="26"/>
      <c r="D54" s="9" t="s">
        <v>20</v>
      </c>
      <c r="E54" s="1">
        <f t="shared" si="7"/>
        <v>0</v>
      </c>
      <c r="F54" s="30">
        <v>0</v>
      </c>
      <c r="G54" s="30"/>
      <c r="H54" s="30"/>
      <c r="I54" s="30"/>
      <c r="J54" s="30"/>
      <c r="K54" s="1">
        <v>0</v>
      </c>
      <c r="L54" s="1">
        <v>0</v>
      </c>
      <c r="M54" s="1">
        <v>0</v>
      </c>
      <c r="N54" s="1">
        <v>0</v>
      </c>
      <c r="O54" s="34"/>
    </row>
    <row r="55" spans="1:15" ht="43.5" customHeight="1" x14ac:dyDescent="0.25">
      <c r="A55" s="35"/>
      <c r="B55" s="25"/>
      <c r="C55" s="26"/>
      <c r="D55" s="9" t="s">
        <v>21</v>
      </c>
      <c r="E55" s="1">
        <f>F55+K55+M55+N55+L55</f>
        <v>15433.610939999999</v>
      </c>
      <c r="F55" s="30">
        <f>13857.372+1576.23894</f>
        <v>15433.610939999999</v>
      </c>
      <c r="G55" s="30"/>
      <c r="H55" s="30"/>
      <c r="I55" s="30"/>
      <c r="J55" s="30"/>
      <c r="K55" s="1">
        <v>0</v>
      </c>
      <c r="L55" s="1">
        <v>0</v>
      </c>
      <c r="M55" s="1">
        <v>0</v>
      </c>
      <c r="N55" s="1">
        <v>0</v>
      </c>
      <c r="O55" s="34"/>
    </row>
    <row r="56" spans="1:15" ht="59.25" customHeight="1" x14ac:dyDescent="0.25">
      <c r="A56" s="35"/>
      <c r="B56" s="25"/>
      <c r="C56" s="26"/>
      <c r="D56" s="9" t="s">
        <v>22</v>
      </c>
      <c r="E56" s="1">
        <f t="shared" si="7"/>
        <v>0</v>
      </c>
      <c r="F56" s="30">
        <v>0</v>
      </c>
      <c r="G56" s="30"/>
      <c r="H56" s="30"/>
      <c r="I56" s="30"/>
      <c r="J56" s="30"/>
      <c r="K56" s="1">
        <v>0</v>
      </c>
      <c r="L56" s="1">
        <v>0</v>
      </c>
      <c r="M56" s="1">
        <v>0</v>
      </c>
      <c r="N56" s="1">
        <v>0</v>
      </c>
      <c r="O56" s="34"/>
    </row>
    <row r="57" spans="1:15" ht="33" customHeight="1" x14ac:dyDescent="0.25">
      <c r="A57" s="35" t="s">
        <v>54</v>
      </c>
      <c r="B57" s="25" t="s">
        <v>55</v>
      </c>
      <c r="C57" s="24" t="s">
        <v>16</v>
      </c>
      <c r="D57" s="9" t="s">
        <v>17</v>
      </c>
      <c r="E57" s="1">
        <f>F57+K57+M57+N57+L57</f>
        <v>80993.391279999996</v>
      </c>
      <c r="F57" s="36">
        <f>SUM(F58:F61)</f>
        <v>20573.649279999998</v>
      </c>
      <c r="G57" s="36"/>
      <c r="H57" s="36"/>
      <c r="I57" s="36"/>
      <c r="J57" s="36"/>
      <c r="K57" s="4">
        <f>SUM(K58:K61)</f>
        <v>6419.7420000000002</v>
      </c>
      <c r="L57" s="4">
        <f>SUM(L58:L61)</f>
        <v>18000</v>
      </c>
      <c r="M57" s="1">
        <f>SUM(M58:M61)</f>
        <v>18000</v>
      </c>
      <c r="N57" s="1">
        <f>SUM(N58:N61)</f>
        <v>18000</v>
      </c>
      <c r="O57" s="34" t="s">
        <v>45</v>
      </c>
    </row>
    <row r="58" spans="1:15" ht="59.25" customHeight="1" x14ac:dyDescent="0.25">
      <c r="A58" s="35"/>
      <c r="B58" s="25"/>
      <c r="C58" s="26"/>
      <c r="D58" s="9" t="s">
        <v>19</v>
      </c>
      <c r="E58" s="1">
        <f t="shared" si="7"/>
        <v>0</v>
      </c>
      <c r="F58" s="30">
        <v>0</v>
      </c>
      <c r="G58" s="30"/>
      <c r="H58" s="30"/>
      <c r="I58" s="30"/>
      <c r="J58" s="30"/>
      <c r="K58" s="1">
        <v>0</v>
      </c>
      <c r="L58" s="1">
        <v>0</v>
      </c>
      <c r="M58" s="1">
        <v>0</v>
      </c>
      <c r="N58" s="1">
        <v>0</v>
      </c>
      <c r="O58" s="34"/>
    </row>
    <row r="59" spans="1:15" ht="50.25" customHeight="1" x14ac:dyDescent="0.25">
      <c r="A59" s="35"/>
      <c r="B59" s="25"/>
      <c r="C59" s="26"/>
      <c r="D59" s="9" t="s">
        <v>20</v>
      </c>
      <c r="E59" s="1">
        <f t="shared" si="7"/>
        <v>0</v>
      </c>
      <c r="F59" s="30">
        <v>0</v>
      </c>
      <c r="G59" s="30"/>
      <c r="H59" s="30"/>
      <c r="I59" s="30"/>
      <c r="J59" s="30"/>
      <c r="K59" s="1">
        <v>0</v>
      </c>
      <c r="L59" s="1">
        <v>0</v>
      </c>
      <c r="M59" s="1">
        <v>0</v>
      </c>
      <c r="N59" s="1">
        <v>0</v>
      </c>
      <c r="O59" s="34"/>
    </row>
    <row r="60" spans="1:15" ht="53.25" customHeight="1" x14ac:dyDescent="0.25">
      <c r="A60" s="35"/>
      <c r="B60" s="25"/>
      <c r="C60" s="26"/>
      <c r="D60" s="9" t="s">
        <v>21</v>
      </c>
      <c r="E60" s="1">
        <f>F60+K60+M60+N60+L60</f>
        <v>80993.391279999996</v>
      </c>
      <c r="F60" s="30">
        <f>18000-4826.35072+5000+2400</f>
        <v>20573.649279999998</v>
      </c>
      <c r="G60" s="30"/>
      <c r="H60" s="30"/>
      <c r="I60" s="30"/>
      <c r="J60" s="30"/>
      <c r="K60" s="1">
        <f>18800-11841.66-538.598</f>
        <v>6419.7420000000002</v>
      </c>
      <c r="L60" s="1">
        <v>18000</v>
      </c>
      <c r="M60" s="1">
        <v>18000</v>
      </c>
      <c r="N60" s="1">
        <v>18000</v>
      </c>
      <c r="O60" s="34"/>
    </row>
    <row r="61" spans="1:15" ht="52.5" customHeight="1" x14ac:dyDescent="0.25">
      <c r="A61" s="35"/>
      <c r="B61" s="25"/>
      <c r="C61" s="26"/>
      <c r="D61" s="9" t="s">
        <v>22</v>
      </c>
      <c r="E61" s="1">
        <f t="shared" si="7"/>
        <v>0</v>
      </c>
      <c r="F61" s="30">
        <v>0</v>
      </c>
      <c r="G61" s="30"/>
      <c r="H61" s="30"/>
      <c r="I61" s="30"/>
      <c r="J61" s="30"/>
      <c r="K61" s="1">
        <v>0</v>
      </c>
      <c r="L61" s="1">
        <v>0</v>
      </c>
      <c r="M61" s="1">
        <v>0</v>
      </c>
      <c r="N61" s="1">
        <v>0</v>
      </c>
      <c r="O61" s="34"/>
    </row>
    <row r="62" spans="1:15" ht="55.5" customHeight="1" x14ac:dyDescent="0.25">
      <c r="A62" s="35"/>
      <c r="B62" s="24" t="s">
        <v>56</v>
      </c>
      <c r="C62" s="38" t="s">
        <v>57</v>
      </c>
      <c r="D62" s="32"/>
      <c r="E62" s="24" t="s">
        <v>28</v>
      </c>
      <c r="F62" s="24" t="s">
        <v>29</v>
      </c>
      <c r="G62" s="32" t="s">
        <v>30</v>
      </c>
      <c r="H62" s="32"/>
      <c r="I62" s="32"/>
      <c r="J62" s="32"/>
      <c r="K62" s="24" t="s">
        <v>11</v>
      </c>
      <c r="L62" s="24" t="s">
        <v>12</v>
      </c>
      <c r="M62" s="24" t="s">
        <v>13</v>
      </c>
      <c r="N62" s="24" t="s">
        <v>14</v>
      </c>
      <c r="O62" s="34"/>
    </row>
    <row r="63" spans="1:15" ht="37.5" customHeight="1" x14ac:dyDescent="0.25">
      <c r="A63" s="35"/>
      <c r="B63" s="24"/>
      <c r="C63" s="38"/>
      <c r="D63" s="33"/>
      <c r="E63" s="33"/>
      <c r="F63" s="24"/>
      <c r="G63" s="2" t="s">
        <v>31</v>
      </c>
      <c r="H63" s="2" t="s">
        <v>32</v>
      </c>
      <c r="I63" s="2" t="s">
        <v>33</v>
      </c>
      <c r="J63" s="2" t="s">
        <v>34</v>
      </c>
      <c r="K63" s="24"/>
      <c r="L63" s="24"/>
      <c r="M63" s="24"/>
      <c r="N63" s="24"/>
      <c r="O63" s="34"/>
    </row>
    <row r="64" spans="1:15" ht="42" customHeight="1" x14ac:dyDescent="0.25">
      <c r="A64" s="35"/>
      <c r="B64" s="24"/>
      <c r="C64" s="38"/>
      <c r="D64" s="33"/>
      <c r="E64" s="8" t="s">
        <v>58</v>
      </c>
      <c r="F64" s="3">
        <f>J64</f>
        <v>3360</v>
      </c>
      <c r="G64" s="3" t="s">
        <v>59</v>
      </c>
      <c r="H64" s="3" t="s">
        <v>59</v>
      </c>
      <c r="I64" s="3" t="s">
        <v>59</v>
      </c>
      <c r="J64" s="3">
        <f>3514-154</f>
        <v>3360</v>
      </c>
      <c r="K64" s="3">
        <v>3360</v>
      </c>
      <c r="L64" s="3">
        <v>3360</v>
      </c>
      <c r="M64" s="3">
        <v>3360</v>
      </c>
      <c r="N64" s="3">
        <v>3360</v>
      </c>
      <c r="O64" s="34"/>
    </row>
    <row r="65" spans="1:15" ht="39" customHeight="1" x14ac:dyDescent="0.25">
      <c r="A65" s="35" t="s">
        <v>60</v>
      </c>
      <c r="B65" s="25" t="s">
        <v>61</v>
      </c>
      <c r="C65" s="24" t="s">
        <v>16</v>
      </c>
      <c r="D65" s="9" t="s">
        <v>17</v>
      </c>
      <c r="E65" s="1">
        <f>F65+K65+M65+N65</f>
        <v>0</v>
      </c>
      <c r="F65" s="36">
        <f t="shared" ref="F65" si="20">F66+F67+F68+F69</f>
        <v>0</v>
      </c>
      <c r="G65" s="36"/>
      <c r="H65" s="36"/>
      <c r="I65" s="36"/>
      <c r="J65" s="36"/>
      <c r="K65" s="4">
        <f>K66+K67+K68+K69</f>
        <v>0</v>
      </c>
      <c r="L65" s="4">
        <f>L66+L67+L68+L69</f>
        <v>0</v>
      </c>
      <c r="M65" s="1">
        <f t="shared" ref="M65:N65" si="21">M66+M67+M68+M69</f>
        <v>0</v>
      </c>
      <c r="N65" s="1">
        <f t="shared" si="21"/>
        <v>0</v>
      </c>
      <c r="O65" s="34" t="s">
        <v>62</v>
      </c>
    </row>
    <row r="66" spans="1:15" ht="59.25" customHeight="1" x14ac:dyDescent="0.25">
      <c r="A66" s="35"/>
      <c r="B66" s="25"/>
      <c r="C66" s="26"/>
      <c r="D66" s="9" t="s">
        <v>19</v>
      </c>
      <c r="E66" s="1">
        <f>F66+K66+M66+N66</f>
        <v>0</v>
      </c>
      <c r="F66" s="30">
        <v>0</v>
      </c>
      <c r="G66" s="30"/>
      <c r="H66" s="30"/>
      <c r="I66" s="30"/>
      <c r="J66" s="30"/>
      <c r="K66" s="1">
        <v>0</v>
      </c>
      <c r="L66" s="1">
        <v>0</v>
      </c>
      <c r="M66" s="1">
        <v>0</v>
      </c>
      <c r="N66" s="1">
        <v>0</v>
      </c>
      <c r="O66" s="34"/>
    </row>
    <row r="67" spans="1:15" ht="50.25" customHeight="1" x14ac:dyDescent="0.25">
      <c r="A67" s="35"/>
      <c r="B67" s="25"/>
      <c r="C67" s="26"/>
      <c r="D67" s="9" t="s">
        <v>20</v>
      </c>
      <c r="E67" s="1">
        <f t="shared" ref="E67:E69" si="22">F67+K67+M67+N67</f>
        <v>0</v>
      </c>
      <c r="F67" s="30">
        <v>0</v>
      </c>
      <c r="G67" s="30"/>
      <c r="H67" s="30"/>
      <c r="I67" s="30"/>
      <c r="J67" s="30"/>
      <c r="K67" s="1">
        <v>0</v>
      </c>
      <c r="L67" s="1">
        <v>0</v>
      </c>
      <c r="M67" s="1">
        <v>0</v>
      </c>
      <c r="N67" s="1">
        <v>0</v>
      </c>
      <c r="O67" s="34"/>
    </row>
    <row r="68" spans="1:15" ht="53.25" customHeight="1" x14ac:dyDescent="0.25">
      <c r="A68" s="35"/>
      <c r="B68" s="25"/>
      <c r="C68" s="26"/>
      <c r="D68" s="9" t="s">
        <v>21</v>
      </c>
      <c r="E68" s="1">
        <f t="shared" si="22"/>
        <v>0</v>
      </c>
      <c r="F68" s="30">
        <v>0</v>
      </c>
      <c r="G68" s="30"/>
      <c r="H68" s="30"/>
      <c r="I68" s="30"/>
      <c r="J68" s="30"/>
      <c r="K68" s="1">
        <v>0</v>
      </c>
      <c r="L68" s="1">
        <v>0</v>
      </c>
      <c r="M68" s="1">
        <v>0</v>
      </c>
      <c r="N68" s="1">
        <v>0</v>
      </c>
      <c r="O68" s="34"/>
    </row>
    <row r="69" spans="1:15" ht="52.5" customHeight="1" x14ac:dyDescent="0.25">
      <c r="A69" s="35"/>
      <c r="B69" s="25"/>
      <c r="C69" s="26"/>
      <c r="D69" s="9" t="s">
        <v>22</v>
      </c>
      <c r="E69" s="1">
        <f t="shared" si="22"/>
        <v>0</v>
      </c>
      <c r="F69" s="30">
        <v>0</v>
      </c>
      <c r="G69" s="30"/>
      <c r="H69" s="30"/>
      <c r="I69" s="30"/>
      <c r="J69" s="30"/>
      <c r="K69" s="1">
        <v>0</v>
      </c>
      <c r="L69" s="1">
        <v>0</v>
      </c>
      <c r="M69" s="1">
        <v>0</v>
      </c>
      <c r="N69" s="1">
        <v>0</v>
      </c>
      <c r="O69" s="34"/>
    </row>
    <row r="70" spans="1:15" ht="15" customHeight="1" x14ac:dyDescent="0.25">
      <c r="A70" s="35"/>
      <c r="B70" s="24" t="s">
        <v>63</v>
      </c>
      <c r="C70" s="24" t="s">
        <v>16</v>
      </c>
      <c r="D70" s="24"/>
      <c r="E70" s="24" t="s">
        <v>28</v>
      </c>
      <c r="F70" s="24" t="s">
        <v>29</v>
      </c>
      <c r="G70" s="32" t="s">
        <v>30</v>
      </c>
      <c r="H70" s="32"/>
      <c r="I70" s="32"/>
      <c r="J70" s="32"/>
      <c r="K70" s="24" t="s">
        <v>11</v>
      </c>
      <c r="L70" s="24" t="s">
        <v>12</v>
      </c>
      <c r="M70" s="24" t="s">
        <v>13</v>
      </c>
      <c r="N70" s="24" t="s">
        <v>14</v>
      </c>
      <c r="O70" s="34"/>
    </row>
    <row r="71" spans="1:15" ht="15.75" x14ac:dyDescent="0.25">
      <c r="A71" s="35"/>
      <c r="B71" s="31"/>
      <c r="C71" s="26"/>
      <c r="D71" s="26"/>
      <c r="E71" s="33"/>
      <c r="F71" s="24"/>
      <c r="G71" s="2" t="s">
        <v>31</v>
      </c>
      <c r="H71" s="2" t="s">
        <v>32</v>
      </c>
      <c r="I71" s="2" t="s">
        <v>33</v>
      </c>
      <c r="J71" s="2" t="s">
        <v>34</v>
      </c>
      <c r="K71" s="24"/>
      <c r="L71" s="24"/>
      <c r="M71" s="24"/>
      <c r="N71" s="24"/>
      <c r="O71" s="34"/>
    </row>
    <row r="72" spans="1:15" ht="160.5" customHeight="1" x14ac:dyDescent="0.25">
      <c r="A72" s="35"/>
      <c r="B72" s="31"/>
      <c r="C72" s="26"/>
      <c r="D72" s="26"/>
      <c r="E72" s="13" t="s">
        <v>59</v>
      </c>
      <c r="F72" s="3" t="str">
        <f>J72</f>
        <v>-</v>
      </c>
      <c r="G72" s="3" t="s">
        <v>59</v>
      </c>
      <c r="H72" s="3" t="s">
        <v>59</v>
      </c>
      <c r="I72" s="3" t="s">
        <v>59</v>
      </c>
      <c r="J72" s="3" t="s">
        <v>59</v>
      </c>
      <c r="K72" s="3" t="s">
        <v>59</v>
      </c>
      <c r="L72" s="3" t="s">
        <v>59</v>
      </c>
      <c r="M72" s="3" t="s">
        <v>59</v>
      </c>
      <c r="N72" s="3" t="s">
        <v>59</v>
      </c>
      <c r="O72" s="34"/>
    </row>
    <row r="73" spans="1:15" ht="16.5" customHeight="1" x14ac:dyDescent="0.25">
      <c r="A73" s="35" t="s">
        <v>64</v>
      </c>
      <c r="B73" s="37" t="s">
        <v>65</v>
      </c>
      <c r="C73" s="24" t="s">
        <v>16</v>
      </c>
      <c r="D73" s="9" t="s">
        <v>17</v>
      </c>
      <c r="E73" s="1">
        <f>F73+K73+M73+N73+L73</f>
        <v>15075</v>
      </c>
      <c r="F73" s="36">
        <f>F74+F75+F76+F77</f>
        <v>3015</v>
      </c>
      <c r="G73" s="36"/>
      <c r="H73" s="36"/>
      <c r="I73" s="36"/>
      <c r="J73" s="36"/>
      <c r="K73" s="4">
        <f>K74+K75+K76+K77</f>
        <v>3015</v>
      </c>
      <c r="L73" s="4">
        <f>L74+L75+L76+L77</f>
        <v>3015</v>
      </c>
      <c r="M73" s="1">
        <f t="shared" ref="M73:N73" si="23">M74+M75+M76+M77</f>
        <v>3015</v>
      </c>
      <c r="N73" s="1">
        <f t="shared" si="23"/>
        <v>3015</v>
      </c>
      <c r="O73" s="34" t="s">
        <v>66</v>
      </c>
    </row>
    <row r="74" spans="1:15" ht="59.25" customHeight="1" x14ac:dyDescent="0.25">
      <c r="A74" s="35"/>
      <c r="B74" s="37"/>
      <c r="C74" s="26"/>
      <c r="D74" s="9" t="s">
        <v>19</v>
      </c>
      <c r="E74" s="1">
        <f>F74+K74+M74+N74+L74</f>
        <v>15075</v>
      </c>
      <c r="F74" s="30">
        <f>F87+F79</f>
        <v>3015</v>
      </c>
      <c r="G74" s="30"/>
      <c r="H74" s="30"/>
      <c r="I74" s="30"/>
      <c r="J74" s="30"/>
      <c r="K74" s="1">
        <f>K87+K79</f>
        <v>3015</v>
      </c>
      <c r="L74" s="1">
        <f t="shared" ref="L74:N74" si="24">L87+L79</f>
        <v>3015</v>
      </c>
      <c r="M74" s="1">
        <f t="shared" si="24"/>
        <v>3015</v>
      </c>
      <c r="N74" s="1">
        <f t="shared" si="24"/>
        <v>3015</v>
      </c>
      <c r="O74" s="34"/>
    </row>
    <row r="75" spans="1:15" ht="50.25" customHeight="1" x14ac:dyDescent="0.25">
      <c r="A75" s="35"/>
      <c r="B75" s="37"/>
      <c r="C75" s="26"/>
      <c r="D75" s="9" t="s">
        <v>20</v>
      </c>
      <c r="E75" s="1">
        <f>F75+K75+L75+M75+N75</f>
        <v>0</v>
      </c>
      <c r="F75" s="30">
        <v>0</v>
      </c>
      <c r="G75" s="30"/>
      <c r="H75" s="30"/>
      <c r="I75" s="30"/>
      <c r="J75" s="30"/>
      <c r="K75" s="1">
        <v>0</v>
      </c>
      <c r="L75" s="1">
        <v>0</v>
      </c>
      <c r="M75" s="1">
        <v>0</v>
      </c>
      <c r="N75" s="1">
        <v>0</v>
      </c>
      <c r="O75" s="34"/>
    </row>
    <row r="76" spans="1:15" ht="53.25" customHeight="1" x14ac:dyDescent="0.25">
      <c r="A76" s="35"/>
      <c r="B76" s="37"/>
      <c r="C76" s="26"/>
      <c r="D76" s="9" t="s">
        <v>21</v>
      </c>
      <c r="E76" s="1">
        <f>F76+K76+L76+M76+N76</f>
        <v>0</v>
      </c>
      <c r="F76" s="30">
        <v>0</v>
      </c>
      <c r="G76" s="30"/>
      <c r="H76" s="30"/>
      <c r="I76" s="30"/>
      <c r="J76" s="30"/>
      <c r="K76" s="1">
        <v>0</v>
      </c>
      <c r="L76" s="1">
        <v>0</v>
      </c>
      <c r="M76" s="1">
        <v>0</v>
      </c>
      <c r="N76" s="1">
        <v>0</v>
      </c>
      <c r="O76" s="34"/>
    </row>
    <row r="77" spans="1:15" ht="105.75" customHeight="1" x14ac:dyDescent="0.25">
      <c r="A77" s="35"/>
      <c r="B77" s="37"/>
      <c r="C77" s="26"/>
      <c r="D77" s="9" t="s">
        <v>22</v>
      </c>
      <c r="E77" s="1">
        <f>F77+K77+L77+M77+N77</f>
        <v>0</v>
      </c>
      <c r="F77" s="30">
        <v>0</v>
      </c>
      <c r="G77" s="30"/>
      <c r="H77" s="30"/>
      <c r="I77" s="30"/>
      <c r="J77" s="30"/>
      <c r="K77" s="1">
        <v>0</v>
      </c>
      <c r="L77" s="1">
        <v>0</v>
      </c>
      <c r="M77" s="1">
        <v>0</v>
      </c>
      <c r="N77" s="1">
        <v>0</v>
      </c>
      <c r="O77" s="34"/>
    </row>
    <row r="78" spans="1:15" ht="16.5" customHeight="1" x14ac:dyDescent="0.25">
      <c r="A78" s="35" t="s">
        <v>67</v>
      </c>
      <c r="B78" s="25" t="s">
        <v>68</v>
      </c>
      <c r="C78" s="24" t="s">
        <v>16</v>
      </c>
      <c r="D78" s="9" t="s">
        <v>17</v>
      </c>
      <c r="E78" s="1">
        <f>F78+K78+M78+N78+L78</f>
        <v>15075</v>
      </c>
      <c r="F78" s="36">
        <f t="shared" ref="F78" si="25">F79+F80+F81+F82</f>
        <v>3015</v>
      </c>
      <c r="G78" s="36"/>
      <c r="H78" s="36"/>
      <c r="I78" s="36"/>
      <c r="J78" s="36"/>
      <c r="K78" s="4">
        <f>K79+K80+K81+K82</f>
        <v>3015</v>
      </c>
      <c r="L78" s="4">
        <f>L79+L80+L81+L82</f>
        <v>3015</v>
      </c>
      <c r="M78" s="1">
        <f t="shared" ref="M78:N78" si="26">M79+M80+M81+M82</f>
        <v>3015</v>
      </c>
      <c r="N78" s="1">
        <f t="shared" si="26"/>
        <v>3015</v>
      </c>
      <c r="O78" s="34" t="s">
        <v>66</v>
      </c>
    </row>
    <row r="79" spans="1:15" ht="59.25" customHeight="1" x14ac:dyDescent="0.25">
      <c r="A79" s="35"/>
      <c r="B79" s="25"/>
      <c r="C79" s="26"/>
      <c r="D79" s="9" t="s">
        <v>19</v>
      </c>
      <c r="E79" s="1">
        <f>F79+K79+M79+N79+L79</f>
        <v>15075</v>
      </c>
      <c r="F79" s="30">
        <v>3015</v>
      </c>
      <c r="G79" s="30"/>
      <c r="H79" s="30"/>
      <c r="I79" s="30"/>
      <c r="J79" s="30"/>
      <c r="K79" s="1">
        <v>3015</v>
      </c>
      <c r="L79" s="1">
        <v>3015</v>
      </c>
      <c r="M79" s="1">
        <v>3015</v>
      </c>
      <c r="N79" s="1">
        <v>3015</v>
      </c>
      <c r="O79" s="34"/>
    </row>
    <row r="80" spans="1:15" ht="50.25" customHeight="1" x14ac:dyDescent="0.25">
      <c r="A80" s="35"/>
      <c r="B80" s="25"/>
      <c r="C80" s="26"/>
      <c r="D80" s="9" t="s">
        <v>20</v>
      </c>
      <c r="E80" s="1">
        <f>F80+K80+L80+M80+N80</f>
        <v>0</v>
      </c>
      <c r="F80" s="30">
        <v>0</v>
      </c>
      <c r="G80" s="30"/>
      <c r="H80" s="30"/>
      <c r="I80" s="30"/>
      <c r="J80" s="30"/>
      <c r="K80" s="1">
        <v>0</v>
      </c>
      <c r="L80" s="1">
        <v>0</v>
      </c>
      <c r="M80" s="1">
        <v>0</v>
      </c>
      <c r="N80" s="1">
        <v>0</v>
      </c>
      <c r="O80" s="34"/>
    </row>
    <row r="81" spans="1:15" ht="53.25" customHeight="1" x14ac:dyDescent="0.25">
      <c r="A81" s="35"/>
      <c r="B81" s="25"/>
      <c r="C81" s="26"/>
      <c r="D81" s="9" t="s">
        <v>21</v>
      </c>
      <c r="E81" s="1">
        <f>F81+K81+L81+M81+N81</f>
        <v>0</v>
      </c>
      <c r="F81" s="30">
        <v>0</v>
      </c>
      <c r="G81" s="30"/>
      <c r="H81" s="30"/>
      <c r="I81" s="30"/>
      <c r="J81" s="30"/>
      <c r="K81" s="1">
        <v>0</v>
      </c>
      <c r="L81" s="1">
        <v>0</v>
      </c>
      <c r="M81" s="1">
        <v>0</v>
      </c>
      <c r="N81" s="1">
        <v>0</v>
      </c>
      <c r="O81" s="34"/>
    </row>
    <row r="82" spans="1:15" ht="185.25" customHeight="1" x14ac:dyDescent="0.25">
      <c r="A82" s="35"/>
      <c r="B82" s="25"/>
      <c r="C82" s="26"/>
      <c r="D82" s="9" t="s">
        <v>22</v>
      </c>
      <c r="E82" s="1">
        <f>F82+K82+L82+M82+N82</f>
        <v>0</v>
      </c>
      <c r="F82" s="30">
        <v>0</v>
      </c>
      <c r="G82" s="30"/>
      <c r="H82" s="30"/>
      <c r="I82" s="30"/>
      <c r="J82" s="30"/>
      <c r="K82" s="1">
        <v>0</v>
      </c>
      <c r="L82" s="1">
        <v>0</v>
      </c>
      <c r="M82" s="1">
        <v>0</v>
      </c>
      <c r="N82" s="1">
        <v>0</v>
      </c>
      <c r="O82" s="34"/>
    </row>
    <row r="83" spans="1:15" ht="15" customHeight="1" x14ac:dyDescent="0.25">
      <c r="A83" s="35"/>
      <c r="B83" s="24" t="s">
        <v>69</v>
      </c>
      <c r="C83" s="24" t="s">
        <v>16</v>
      </c>
      <c r="D83" s="32"/>
      <c r="E83" s="24" t="s">
        <v>28</v>
      </c>
      <c r="F83" s="24" t="s">
        <v>29</v>
      </c>
      <c r="G83" s="32" t="s">
        <v>30</v>
      </c>
      <c r="H83" s="32"/>
      <c r="I83" s="32"/>
      <c r="J83" s="32"/>
      <c r="K83" s="24" t="s">
        <v>11</v>
      </c>
      <c r="L83" s="24" t="s">
        <v>12</v>
      </c>
      <c r="M83" s="24" t="s">
        <v>13</v>
      </c>
      <c r="N83" s="24" t="s">
        <v>14</v>
      </c>
      <c r="O83" s="34"/>
    </row>
    <row r="84" spans="1:15" ht="15.75" x14ac:dyDescent="0.25">
      <c r="A84" s="35"/>
      <c r="B84" s="31"/>
      <c r="C84" s="26"/>
      <c r="D84" s="33"/>
      <c r="E84" s="33"/>
      <c r="F84" s="24"/>
      <c r="G84" s="2" t="s">
        <v>31</v>
      </c>
      <c r="H84" s="2" t="s">
        <v>32</v>
      </c>
      <c r="I84" s="2" t="s">
        <v>33</v>
      </c>
      <c r="J84" s="2" t="s">
        <v>34</v>
      </c>
      <c r="K84" s="24"/>
      <c r="L84" s="24"/>
      <c r="M84" s="24"/>
      <c r="N84" s="24"/>
      <c r="O84" s="34"/>
    </row>
    <row r="85" spans="1:15" ht="121.5" customHeight="1" x14ac:dyDescent="0.25">
      <c r="A85" s="35"/>
      <c r="B85" s="31"/>
      <c r="C85" s="26"/>
      <c r="D85" s="33"/>
      <c r="E85" s="14">
        <f>F85+K85+L85+M85+N85</f>
        <v>1750</v>
      </c>
      <c r="F85" s="3">
        <f>J85</f>
        <v>350</v>
      </c>
      <c r="G85" s="3">
        <v>50</v>
      </c>
      <c r="H85" s="3">
        <v>180</v>
      </c>
      <c r="I85" s="3">
        <v>250</v>
      </c>
      <c r="J85" s="3">
        <v>350</v>
      </c>
      <c r="K85" s="3">
        <v>350</v>
      </c>
      <c r="L85" s="3">
        <v>350</v>
      </c>
      <c r="M85" s="3">
        <v>350</v>
      </c>
      <c r="N85" s="3">
        <v>350</v>
      </c>
      <c r="O85" s="34"/>
    </row>
    <row r="86" spans="1:15" ht="16.5" customHeight="1" x14ac:dyDescent="0.25">
      <c r="A86" s="35" t="s">
        <v>70</v>
      </c>
      <c r="B86" s="25" t="s">
        <v>71</v>
      </c>
      <c r="C86" s="24" t="s">
        <v>16</v>
      </c>
      <c r="D86" s="9" t="s">
        <v>17</v>
      </c>
      <c r="E86" s="1">
        <f>F86+K86+M86+N86+L86</f>
        <v>0</v>
      </c>
      <c r="F86" s="36">
        <f t="shared" ref="F86" si="27">F87+F88+F89+F90</f>
        <v>0</v>
      </c>
      <c r="G86" s="36"/>
      <c r="H86" s="36"/>
      <c r="I86" s="36"/>
      <c r="J86" s="36"/>
      <c r="K86" s="4">
        <f>K87+K88+K89+K90</f>
        <v>0</v>
      </c>
      <c r="L86" s="4">
        <f>L87+L88+L89+L90</f>
        <v>0</v>
      </c>
      <c r="M86" s="1">
        <f t="shared" ref="M86:N86" si="28">M87+M88+M89+M90</f>
        <v>0</v>
      </c>
      <c r="N86" s="1">
        <f t="shared" si="28"/>
        <v>0</v>
      </c>
      <c r="O86" s="34" t="s">
        <v>66</v>
      </c>
    </row>
    <row r="87" spans="1:15" ht="117.75" customHeight="1" x14ac:dyDescent="0.25">
      <c r="A87" s="35"/>
      <c r="B87" s="25"/>
      <c r="C87" s="26"/>
      <c r="D87" s="9" t="s">
        <v>19</v>
      </c>
      <c r="E87" s="1">
        <f t="shared" ref="E87:E90" si="29">F87+K87+M87+N87+L87</f>
        <v>0</v>
      </c>
      <c r="F87" s="30">
        <v>0</v>
      </c>
      <c r="G87" s="30"/>
      <c r="H87" s="30"/>
      <c r="I87" s="30"/>
      <c r="J87" s="30"/>
      <c r="K87" s="1">
        <v>0</v>
      </c>
      <c r="L87" s="1">
        <v>0</v>
      </c>
      <c r="M87" s="1">
        <v>0</v>
      </c>
      <c r="N87" s="1">
        <v>0</v>
      </c>
      <c r="O87" s="34"/>
    </row>
    <row r="88" spans="1:15" ht="87" customHeight="1" x14ac:dyDescent="0.25">
      <c r="A88" s="35"/>
      <c r="B88" s="25"/>
      <c r="C88" s="26"/>
      <c r="D88" s="9" t="s">
        <v>20</v>
      </c>
      <c r="E88" s="1">
        <f t="shared" si="29"/>
        <v>0</v>
      </c>
      <c r="F88" s="30">
        <v>0</v>
      </c>
      <c r="G88" s="30"/>
      <c r="H88" s="30"/>
      <c r="I88" s="30"/>
      <c r="J88" s="30"/>
      <c r="K88" s="1">
        <v>0</v>
      </c>
      <c r="L88" s="1">
        <v>0</v>
      </c>
      <c r="M88" s="1">
        <v>0</v>
      </c>
      <c r="N88" s="1">
        <v>0</v>
      </c>
      <c r="O88" s="34"/>
    </row>
    <row r="89" spans="1:15" ht="107.25" customHeight="1" x14ac:dyDescent="0.25">
      <c r="A89" s="35"/>
      <c r="B89" s="25"/>
      <c r="C89" s="26"/>
      <c r="D89" s="9" t="s">
        <v>21</v>
      </c>
      <c r="E89" s="1">
        <f t="shared" si="29"/>
        <v>0</v>
      </c>
      <c r="F89" s="30">
        <v>0</v>
      </c>
      <c r="G89" s="30"/>
      <c r="H89" s="30"/>
      <c r="I89" s="30"/>
      <c r="J89" s="30"/>
      <c r="K89" s="1">
        <v>0</v>
      </c>
      <c r="L89" s="1">
        <v>0</v>
      </c>
      <c r="M89" s="1">
        <v>0</v>
      </c>
      <c r="N89" s="1">
        <v>0</v>
      </c>
      <c r="O89" s="34"/>
    </row>
    <row r="90" spans="1:15" ht="87" customHeight="1" x14ac:dyDescent="0.25">
      <c r="A90" s="35"/>
      <c r="B90" s="25"/>
      <c r="C90" s="26"/>
      <c r="D90" s="9" t="s">
        <v>22</v>
      </c>
      <c r="E90" s="1">
        <f t="shared" si="29"/>
        <v>0</v>
      </c>
      <c r="F90" s="30">
        <v>0</v>
      </c>
      <c r="G90" s="30"/>
      <c r="H90" s="30"/>
      <c r="I90" s="30"/>
      <c r="J90" s="30"/>
      <c r="K90" s="1">
        <v>0</v>
      </c>
      <c r="L90" s="1">
        <v>0</v>
      </c>
      <c r="M90" s="1">
        <v>0</v>
      </c>
      <c r="N90" s="1">
        <v>0</v>
      </c>
      <c r="O90" s="34"/>
    </row>
    <row r="91" spans="1:15" ht="28.5" customHeight="1" x14ac:dyDescent="0.25">
      <c r="A91" s="35"/>
      <c r="B91" s="24" t="s">
        <v>72</v>
      </c>
      <c r="C91" s="24" t="s">
        <v>16</v>
      </c>
      <c r="D91" s="32"/>
      <c r="E91" s="24" t="s">
        <v>28</v>
      </c>
      <c r="F91" s="24" t="s">
        <v>29</v>
      </c>
      <c r="G91" s="32" t="s">
        <v>30</v>
      </c>
      <c r="H91" s="32"/>
      <c r="I91" s="32"/>
      <c r="J91" s="32"/>
      <c r="K91" s="24" t="s">
        <v>11</v>
      </c>
      <c r="L91" s="24" t="s">
        <v>12</v>
      </c>
      <c r="M91" s="24" t="s">
        <v>13</v>
      </c>
      <c r="N91" s="24" t="s">
        <v>14</v>
      </c>
      <c r="O91" s="34"/>
    </row>
    <row r="92" spans="1:15" ht="71.25" customHeight="1" x14ac:dyDescent="0.25">
      <c r="A92" s="35"/>
      <c r="B92" s="31"/>
      <c r="C92" s="26"/>
      <c r="D92" s="33"/>
      <c r="E92" s="33"/>
      <c r="F92" s="24"/>
      <c r="G92" s="2" t="s">
        <v>31</v>
      </c>
      <c r="H92" s="2" t="s">
        <v>32</v>
      </c>
      <c r="I92" s="2" t="s">
        <v>33</v>
      </c>
      <c r="J92" s="2" t="s">
        <v>34</v>
      </c>
      <c r="K92" s="24"/>
      <c r="L92" s="24"/>
      <c r="M92" s="24"/>
      <c r="N92" s="24"/>
      <c r="O92" s="34"/>
    </row>
    <row r="93" spans="1:15" ht="90.75" customHeight="1" x14ac:dyDescent="0.25">
      <c r="A93" s="35"/>
      <c r="B93" s="31"/>
      <c r="C93" s="26"/>
      <c r="D93" s="33"/>
      <c r="E93" s="8" t="s">
        <v>59</v>
      </c>
      <c r="F93" s="3" t="s">
        <v>59</v>
      </c>
      <c r="G93" s="3" t="s">
        <v>59</v>
      </c>
      <c r="H93" s="3" t="s">
        <v>59</v>
      </c>
      <c r="I93" s="3" t="s">
        <v>59</v>
      </c>
      <c r="J93" s="3" t="s">
        <v>59</v>
      </c>
      <c r="K93" s="3" t="s">
        <v>59</v>
      </c>
      <c r="L93" s="3" t="s">
        <v>59</v>
      </c>
      <c r="M93" s="3" t="s">
        <v>59</v>
      </c>
      <c r="N93" s="3" t="s">
        <v>59</v>
      </c>
      <c r="O93" s="34"/>
    </row>
    <row r="94" spans="1:15" ht="53.25" customHeight="1" x14ac:dyDescent="0.25">
      <c r="A94" s="35" t="s">
        <v>73</v>
      </c>
      <c r="B94" s="37" t="s">
        <v>74</v>
      </c>
      <c r="C94" s="24" t="s">
        <v>16</v>
      </c>
      <c r="D94" s="9" t="s">
        <v>17</v>
      </c>
      <c r="E94" s="1">
        <f>E95+E96+E97+E98</f>
        <v>0</v>
      </c>
      <c r="F94" s="30">
        <f t="shared" ref="F94" si="30">F95+F96+F97+F98</f>
        <v>0</v>
      </c>
      <c r="G94" s="30"/>
      <c r="H94" s="30"/>
      <c r="I94" s="30"/>
      <c r="J94" s="30"/>
      <c r="K94" s="1">
        <f>K95+K96+K97+K98</f>
        <v>0</v>
      </c>
      <c r="L94" s="1">
        <f>L95+L96+L97+L98</f>
        <v>0</v>
      </c>
      <c r="M94" s="1">
        <f t="shared" ref="M94:N94" si="31">M95+M96+M97+M98</f>
        <v>0</v>
      </c>
      <c r="N94" s="1">
        <f t="shared" si="31"/>
        <v>0</v>
      </c>
      <c r="O94" s="34" t="s">
        <v>75</v>
      </c>
    </row>
    <row r="95" spans="1:15" ht="52.5" customHeight="1" x14ac:dyDescent="0.25">
      <c r="A95" s="35"/>
      <c r="B95" s="37"/>
      <c r="C95" s="26"/>
      <c r="D95" s="9" t="s">
        <v>19</v>
      </c>
      <c r="E95" s="1">
        <f>F95+K95+L95+M95+N95</f>
        <v>0</v>
      </c>
      <c r="F95" s="30">
        <v>0</v>
      </c>
      <c r="G95" s="30"/>
      <c r="H95" s="30"/>
      <c r="I95" s="30"/>
      <c r="J95" s="30"/>
      <c r="K95" s="1">
        <v>0</v>
      </c>
      <c r="L95" s="1">
        <v>0</v>
      </c>
      <c r="M95" s="1">
        <v>0</v>
      </c>
      <c r="N95" s="1">
        <v>0</v>
      </c>
      <c r="O95" s="34"/>
    </row>
    <row r="96" spans="1:15" ht="50.25" customHeight="1" x14ac:dyDescent="0.25">
      <c r="A96" s="35"/>
      <c r="B96" s="37"/>
      <c r="C96" s="26"/>
      <c r="D96" s="9" t="s">
        <v>20</v>
      </c>
      <c r="E96" s="1">
        <f t="shared" ref="E96:E98" si="32">F96+K96+L96+M96+N96</f>
        <v>0</v>
      </c>
      <c r="F96" s="30">
        <v>0</v>
      </c>
      <c r="G96" s="30"/>
      <c r="H96" s="30"/>
      <c r="I96" s="30"/>
      <c r="J96" s="30"/>
      <c r="K96" s="1">
        <v>0</v>
      </c>
      <c r="L96" s="1">
        <v>0</v>
      </c>
      <c r="M96" s="1">
        <v>0</v>
      </c>
      <c r="N96" s="1">
        <v>0</v>
      </c>
      <c r="O96" s="34"/>
    </row>
    <row r="97" spans="1:15" ht="66" customHeight="1" x14ac:dyDescent="0.25">
      <c r="A97" s="35"/>
      <c r="B97" s="37"/>
      <c r="C97" s="26"/>
      <c r="D97" s="9" t="s">
        <v>21</v>
      </c>
      <c r="E97" s="1">
        <f t="shared" si="32"/>
        <v>0</v>
      </c>
      <c r="F97" s="30">
        <v>0</v>
      </c>
      <c r="G97" s="30"/>
      <c r="H97" s="30"/>
      <c r="I97" s="30"/>
      <c r="J97" s="30"/>
      <c r="K97" s="1">
        <v>0</v>
      </c>
      <c r="L97" s="1">
        <v>0</v>
      </c>
      <c r="M97" s="1">
        <v>0</v>
      </c>
      <c r="N97" s="1">
        <v>0</v>
      </c>
      <c r="O97" s="34"/>
    </row>
    <row r="98" spans="1:15" ht="48" customHeight="1" x14ac:dyDescent="0.25">
      <c r="A98" s="35"/>
      <c r="B98" s="37"/>
      <c r="C98" s="26"/>
      <c r="D98" s="9" t="s">
        <v>22</v>
      </c>
      <c r="E98" s="1">
        <f t="shared" si="32"/>
        <v>0</v>
      </c>
      <c r="F98" s="30">
        <v>0</v>
      </c>
      <c r="G98" s="30"/>
      <c r="H98" s="30"/>
      <c r="I98" s="30"/>
      <c r="J98" s="30"/>
      <c r="K98" s="1">
        <v>0</v>
      </c>
      <c r="L98" s="1">
        <v>0</v>
      </c>
      <c r="M98" s="1">
        <v>0</v>
      </c>
      <c r="N98" s="1">
        <v>0</v>
      </c>
      <c r="O98" s="34"/>
    </row>
    <row r="99" spans="1:15" ht="15.75" x14ac:dyDescent="0.25">
      <c r="A99" s="35" t="s">
        <v>76</v>
      </c>
      <c r="B99" s="25" t="s">
        <v>77</v>
      </c>
      <c r="C99" s="24" t="s">
        <v>16</v>
      </c>
      <c r="D99" s="9" t="s">
        <v>17</v>
      </c>
      <c r="E99" s="1">
        <f>E100+E101+E102+E103</f>
        <v>0</v>
      </c>
      <c r="F99" s="36">
        <f t="shared" ref="F99" si="33">F100+F101+F102+F103</f>
        <v>0</v>
      </c>
      <c r="G99" s="36"/>
      <c r="H99" s="36"/>
      <c r="I99" s="36"/>
      <c r="J99" s="36"/>
      <c r="K99" s="4">
        <f>K100+K101+K102+K103</f>
        <v>0</v>
      </c>
      <c r="L99" s="4">
        <f>L100+L101+L102+L103</f>
        <v>0</v>
      </c>
      <c r="M99" s="1">
        <f t="shared" ref="M99:N99" si="34">M100+M101+M102+M103</f>
        <v>0</v>
      </c>
      <c r="N99" s="1">
        <f t="shared" si="34"/>
        <v>0</v>
      </c>
      <c r="O99" s="34" t="s">
        <v>75</v>
      </c>
    </row>
    <row r="100" spans="1:15" ht="63" x14ac:dyDescent="0.25">
      <c r="A100" s="35"/>
      <c r="B100" s="25"/>
      <c r="C100" s="26"/>
      <c r="D100" s="9" t="s">
        <v>19</v>
      </c>
      <c r="E100" s="1">
        <f>F100+K100+L100+M100+N100</f>
        <v>0</v>
      </c>
      <c r="F100" s="30">
        <v>0</v>
      </c>
      <c r="G100" s="30"/>
      <c r="H100" s="30"/>
      <c r="I100" s="30"/>
      <c r="J100" s="30"/>
      <c r="K100" s="1">
        <v>0</v>
      </c>
      <c r="L100" s="1">
        <v>0</v>
      </c>
      <c r="M100" s="1">
        <v>0</v>
      </c>
      <c r="N100" s="1">
        <v>0</v>
      </c>
      <c r="O100" s="34"/>
    </row>
    <row r="101" spans="1:15" ht="47.25" x14ac:dyDescent="0.25">
      <c r="A101" s="35"/>
      <c r="B101" s="25"/>
      <c r="C101" s="26"/>
      <c r="D101" s="9" t="s">
        <v>20</v>
      </c>
      <c r="E101" s="1">
        <f t="shared" ref="E101:E103" si="35">F101+K101+L101+M101+N101</f>
        <v>0</v>
      </c>
      <c r="F101" s="30">
        <v>0</v>
      </c>
      <c r="G101" s="30"/>
      <c r="H101" s="30"/>
      <c r="I101" s="30"/>
      <c r="J101" s="30"/>
      <c r="K101" s="1">
        <v>0</v>
      </c>
      <c r="L101" s="1">
        <v>0</v>
      </c>
      <c r="M101" s="1">
        <v>0</v>
      </c>
      <c r="N101" s="1">
        <v>0</v>
      </c>
      <c r="O101" s="34"/>
    </row>
    <row r="102" spans="1:15" ht="51.75" customHeight="1" x14ac:dyDescent="0.25">
      <c r="A102" s="35"/>
      <c r="B102" s="25"/>
      <c r="C102" s="26"/>
      <c r="D102" s="9" t="s">
        <v>21</v>
      </c>
      <c r="E102" s="1">
        <f t="shared" si="35"/>
        <v>0</v>
      </c>
      <c r="F102" s="30">
        <v>0</v>
      </c>
      <c r="G102" s="30"/>
      <c r="H102" s="30"/>
      <c r="I102" s="30"/>
      <c r="J102" s="30"/>
      <c r="K102" s="1">
        <v>0</v>
      </c>
      <c r="L102" s="1">
        <v>0</v>
      </c>
      <c r="M102" s="1">
        <v>0</v>
      </c>
      <c r="N102" s="1">
        <v>0</v>
      </c>
      <c r="O102" s="34"/>
    </row>
    <row r="103" spans="1:15" ht="31.5" x14ac:dyDescent="0.25">
      <c r="A103" s="35"/>
      <c r="B103" s="25"/>
      <c r="C103" s="26"/>
      <c r="D103" s="9" t="s">
        <v>22</v>
      </c>
      <c r="E103" s="1">
        <f t="shared" si="35"/>
        <v>0</v>
      </c>
      <c r="F103" s="30">
        <v>0</v>
      </c>
      <c r="G103" s="30"/>
      <c r="H103" s="30"/>
      <c r="I103" s="30"/>
      <c r="J103" s="30"/>
      <c r="K103" s="1">
        <v>0</v>
      </c>
      <c r="L103" s="1">
        <v>0</v>
      </c>
      <c r="M103" s="1">
        <v>0</v>
      </c>
      <c r="N103" s="1">
        <v>0</v>
      </c>
      <c r="O103" s="34"/>
    </row>
    <row r="104" spans="1:15" ht="15.75" x14ac:dyDescent="0.25">
      <c r="A104" s="35"/>
      <c r="B104" s="24" t="s">
        <v>78</v>
      </c>
      <c r="C104" s="24" t="s">
        <v>16</v>
      </c>
      <c r="D104" s="32"/>
      <c r="E104" s="24" t="s">
        <v>28</v>
      </c>
      <c r="F104" s="24" t="s">
        <v>29</v>
      </c>
      <c r="G104" s="32" t="s">
        <v>30</v>
      </c>
      <c r="H104" s="32"/>
      <c r="I104" s="32"/>
      <c r="J104" s="32"/>
      <c r="K104" s="24" t="s">
        <v>11</v>
      </c>
      <c r="L104" s="24" t="s">
        <v>12</v>
      </c>
      <c r="M104" s="24" t="s">
        <v>13</v>
      </c>
      <c r="N104" s="24" t="s">
        <v>14</v>
      </c>
      <c r="O104" s="34"/>
    </row>
    <row r="105" spans="1:15" ht="15.75" x14ac:dyDescent="0.25">
      <c r="A105" s="35"/>
      <c r="B105" s="31"/>
      <c r="C105" s="26"/>
      <c r="D105" s="33"/>
      <c r="E105" s="33"/>
      <c r="F105" s="24"/>
      <c r="G105" s="2" t="s">
        <v>31</v>
      </c>
      <c r="H105" s="2" t="s">
        <v>32</v>
      </c>
      <c r="I105" s="2" t="s">
        <v>33</v>
      </c>
      <c r="J105" s="2" t="s">
        <v>34</v>
      </c>
      <c r="K105" s="24"/>
      <c r="L105" s="24"/>
      <c r="M105" s="24"/>
      <c r="N105" s="24"/>
      <c r="O105" s="34"/>
    </row>
    <row r="106" spans="1:15" ht="132.75" customHeight="1" x14ac:dyDescent="0.25">
      <c r="A106" s="35"/>
      <c r="B106" s="31"/>
      <c r="C106" s="26"/>
      <c r="D106" s="33"/>
      <c r="E106" s="8" t="s">
        <v>59</v>
      </c>
      <c r="F106" s="3" t="s">
        <v>59</v>
      </c>
      <c r="G106" s="3" t="s">
        <v>59</v>
      </c>
      <c r="H106" s="3" t="s">
        <v>59</v>
      </c>
      <c r="I106" s="3" t="s">
        <v>59</v>
      </c>
      <c r="J106" s="3" t="s">
        <v>59</v>
      </c>
      <c r="K106" s="3" t="s">
        <v>59</v>
      </c>
      <c r="L106" s="3" t="s">
        <v>59</v>
      </c>
      <c r="M106" s="3" t="s">
        <v>59</v>
      </c>
      <c r="N106" s="3" t="s">
        <v>59</v>
      </c>
      <c r="O106" s="34"/>
    </row>
    <row r="107" spans="1:15" ht="15.75" x14ac:dyDescent="0.25">
      <c r="A107" s="25"/>
      <c r="B107" s="27" t="s">
        <v>79</v>
      </c>
      <c r="C107" s="28"/>
      <c r="D107" s="15" t="s">
        <v>17</v>
      </c>
      <c r="E107" s="5">
        <f>F107+K107+L107+M107+N107</f>
        <v>166141.22122000001</v>
      </c>
      <c r="F107" s="29">
        <f t="shared" ref="F107" si="36">F108+F109+F110+F111</f>
        <v>55983.998619999998</v>
      </c>
      <c r="G107" s="29"/>
      <c r="H107" s="29"/>
      <c r="I107" s="29"/>
      <c r="J107" s="29"/>
      <c r="K107" s="5">
        <f>K108+K109+K110+K111</f>
        <v>18854.112150000001</v>
      </c>
      <c r="L107" s="5">
        <f>L108+L109+L110+L111</f>
        <v>30434.370150000002</v>
      </c>
      <c r="M107" s="5">
        <f t="shared" ref="M107:N107" si="37">M108+M109+M110+M111</f>
        <v>30434.370150000002</v>
      </c>
      <c r="N107" s="5">
        <f t="shared" si="37"/>
        <v>30434.370150000002</v>
      </c>
      <c r="O107" s="21"/>
    </row>
    <row r="108" spans="1:15" ht="63" x14ac:dyDescent="0.25">
      <c r="A108" s="26"/>
      <c r="B108" s="28"/>
      <c r="C108" s="28"/>
      <c r="D108" s="15" t="s">
        <v>19</v>
      </c>
      <c r="E108" s="5">
        <f>F108+K108+L108+M108+N108</f>
        <v>15075</v>
      </c>
      <c r="F108" s="23">
        <f>F95+F74+F10</f>
        <v>3015</v>
      </c>
      <c r="G108" s="23"/>
      <c r="H108" s="23"/>
      <c r="I108" s="23"/>
      <c r="J108" s="23"/>
      <c r="K108" s="5">
        <f t="shared" ref="K108:N111" si="38">K95+K74+K10</f>
        <v>3015</v>
      </c>
      <c r="L108" s="5">
        <f t="shared" si="38"/>
        <v>3015</v>
      </c>
      <c r="M108" s="5">
        <f t="shared" si="38"/>
        <v>3015</v>
      </c>
      <c r="N108" s="5">
        <f t="shared" si="38"/>
        <v>3015</v>
      </c>
      <c r="O108" s="22"/>
    </row>
    <row r="109" spans="1:15" ht="47.25" x14ac:dyDescent="0.25">
      <c r="A109" s="26"/>
      <c r="B109" s="28"/>
      <c r="C109" s="28"/>
      <c r="D109" s="15" t="s">
        <v>20</v>
      </c>
      <c r="E109" s="5">
        <f t="shared" ref="E109:E111" si="39">F109+K109+L109+M109+N109</f>
        <v>0</v>
      </c>
      <c r="F109" s="23">
        <f>F96+F75+F11</f>
        <v>0</v>
      </c>
      <c r="G109" s="23"/>
      <c r="H109" s="23"/>
      <c r="I109" s="23"/>
      <c r="J109" s="23"/>
      <c r="K109" s="5">
        <f t="shared" si="38"/>
        <v>0</v>
      </c>
      <c r="L109" s="5">
        <f t="shared" si="38"/>
        <v>0</v>
      </c>
      <c r="M109" s="5">
        <f t="shared" si="38"/>
        <v>0</v>
      </c>
      <c r="N109" s="5">
        <f t="shared" si="38"/>
        <v>0</v>
      </c>
      <c r="O109" s="22"/>
    </row>
    <row r="110" spans="1:15" ht="78.75" x14ac:dyDescent="0.25">
      <c r="A110" s="26"/>
      <c r="B110" s="28"/>
      <c r="C110" s="28"/>
      <c r="D110" s="15" t="s">
        <v>21</v>
      </c>
      <c r="E110" s="5">
        <f t="shared" si="39"/>
        <v>151066.22122000001</v>
      </c>
      <c r="F110" s="23">
        <f>F97+F76+F12</f>
        <v>52968.998619999998</v>
      </c>
      <c r="G110" s="23"/>
      <c r="H110" s="23"/>
      <c r="I110" s="23"/>
      <c r="J110" s="23"/>
      <c r="K110" s="5">
        <f t="shared" si="38"/>
        <v>15839.112150000001</v>
      </c>
      <c r="L110" s="5">
        <f t="shared" si="38"/>
        <v>27419.370150000002</v>
      </c>
      <c r="M110" s="5">
        <f t="shared" si="38"/>
        <v>27419.370150000002</v>
      </c>
      <c r="N110" s="5">
        <f t="shared" si="38"/>
        <v>27419.370150000002</v>
      </c>
      <c r="O110" s="22"/>
    </row>
    <row r="111" spans="1:15" ht="31.5" x14ac:dyDescent="0.25">
      <c r="A111" s="26"/>
      <c r="B111" s="28"/>
      <c r="C111" s="28"/>
      <c r="D111" s="15" t="s">
        <v>22</v>
      </c>
      <c r="E111" s="5">
        <f t="shared" si="39"/>
        <v>0</v>
      </c>
      <c r="F111" s="23">
        <f>F98+F77+F13</f>
        <v>0</v>
      </c>
      <c r="G111" s="23"/>
      <c r="H111" s="23"/>
      <c r="I111" s="23"/>
      <c r="J111" s="23"/>
      <c r="K111" s="5">
        <f t="shared" si="38"/>
        <v>0</v>
      </c>
      <c r="L111" s="5">
        <f t="shared" si="38"/>
        <v>0</v>
      </c>
      <c r="M111" s="5">
        <f t="shared" si="38"/>
        <v>0</v>
      </c>
      <c r="N111" s="5">
        <f t="shared" si="38"/>
        <v>0</v>
      </c>
      <c r="O111" s="22"/>
    </row>
    <row r="112" spans="1:15" ht="23.25" x14ac:dyDescent="0.3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7" t="s">
        <v>80</v>
      </c>
    </row>
    <row r="113" spans="1:15" ht="15.75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spans="1:15" ht="23.25" x14ac:dyDescent="0.35">
      <c r="A114" s="16"/>
      <c r="B114" s="16"/>
      <c r="C114" s="16"/>
      <c r="D114" s="16"/>
      <c r="E114" s="16"/>
      <c r="F114" s="20" t="s">
        <v>81</v>
      </c>
      <c r="G114" s="20"/>
      <c r="H114" s="16"/>
      <c r="I114" s="16"/>
      <c r="J114" s="16"/>
      <c r="K114" s="16"/>
      <c r="L114" s="16"/>
      <c r="M114" s="16"/>
      <c r="N114" s="16"/>
      <c r="O114" s="17"/>
    </row>
    <row r="115" spans="1:15" ht="15.75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</row>
    <row r="116" spans="1:15" ht="15.75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</row>
    <row r="117" spans="1:15" ht="15.75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</row>
    <row r="118" spans="1:15" ht="15.75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</row>
    <row r="119" spans="1:15" ht="15.75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</row>
    <row r="120" spans="1:15" ht="15.75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</row>
    <row r="121" spans="1:15" ht="15.75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</row>
    <row r="122" spans="1:15" ht="15.75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</row>
    <row r="123" spans="1:15" ht="15.75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</row>
    <row r="124" spans="1:15" ht="15.75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5.75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</row>
    <row r="126" spans="1:15" ht="15.75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</row>
    <row r="127" spans="1:15" ht="15.75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</row>
    <row r="128" spans="1:15" ht="15.75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</row>
    <row r="129" spans="1:15" ht="15.75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ht="15.75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</row>
    <row r="131" spans="1:15" ht="15.75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</row>
    <row r="132" spans="1:15" ht="15.75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ht="15.75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ht="15.75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</row>
    <row r="135" spans="1:15" ht="15.75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5.75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</row>
    <row r="137" spans="1:15" ht="15.75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</row>
  </sheetData>
  <mergeCells count="252">
    <mergeCell ref="F1:I1"/>
    <mergeCell ref="M1:P1"/>
    <mergeCell ref="A2:O2"/>
    <mergeCell ref="A3:O3"/>
    <mergeCell ref="A4:O4"/>
    <mergeCell ref="A5:O5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A6:A7"/>
    <mergeCell ref="B6:B7"/>
    <mergeCell ref="C6:C7"/>
    <mergeCell ref="D6:D7"/>
    <mergeCell ref="E6:E7"/>
    <mergeCell ref="F6:N6"/>
    <mergeCell ref="K19:K20"/>
    <mergeCell ref="L19:L20"/>
    <mergeCell ref="M19:M20"/>
    <mergeCell ref="N19:N20"/>
    <mergeCell ref="A22:A26"/>
    <mergeCell ref="B22:B26"/>
    <mergeCell ref="C22:C26"/>
    <mergeCell ref="F22:J22"/>
    <mergeCell ref="O14:O21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O22:O27"/>
    <mergeCell ref="F23:J23"/>
    <mergeCell ref="F24:J24"/>
    <mergeCell ref="F25:J25"/>
    <mergeCell ref="F26:J26"/>
    <mergeCell ref="A27:A31"/>
    <mergeCell ref="B27:B31"/>
    <mergeCell ref="C27:C31"/>
    <mergeCell ref="F27:J27"/>
    <mergeCell ref="F28:J28"/>
    <mergeCell ref="F34:J34"/>
    <mergeCell ref="F35:J35"/>
    <mergeCell ref="F36:J36"/>
    <mergeCell ref="A37:A41"/>
    <mergeCell ref="B37:B41"/>
    <mergeCell ref="C37:C41"/>
    <mergeCell ref="F37:J37"/>
    <mergeCell ref="O28:O31"/>
    <mergeCell ref="F29:J29"/>
    <mergeCell ref="F30:J30"/>
    <mergeCell ref="F31:J31"/>
    <mergeCell ref="A32:A36"/>
    <mergeCell ref="B32:B36"/>
    <mergeCell ref="C32:C36"/>
    <mergeCell ref="F32:J32"/>
    <mergeCell ref="O32:O36"/>
    <mergeCell ref="F33:J33"/>
    <mergeCell ref="F43:J43"/>
    <mergeCell ref="F44:J44"/>
    <mergeCell ref="F45:J45"/>
    <mergeCell ref="F46:J46"/>
    <mergeCell ref="A47:A51"/>
    <mergeCell ref="B47:B51"/>
    <mergeCell ref="C47:C51"/>
    <mergeCell ref="F47:J47"/>
    <mergeCell ref="O37:O41"/>
    <mergeCell ref="F38:J38"/>
    <mergeCell ref="F39:J39"/>
    <mergeCell ref="F40:J40"/>
    <mergeCell ref="F41:J41"/>
    <mergeCell ref="A42:A46"/>
    <mergeCell ref="B42:B46"/>
    <mergeCell ref="C42:C46"/>
    <mergeCell ref="F42:J42"/>
    <mergeCell ref="O42:O46"/>
    <mergeCell ref="O47:O51"/>
    <mergeCell ref="F48:J48"/>
    <mergeCell ref="F49:J49"/>
    <mergeCell ref="F50:J50"/>
    <mergeCell ref="F51:J51"/>
    <mergeCell ref="A52:A56"/>
    <mergeCell ref="B52:B56"/>
    <mergeCell ref="C52:C56"/>
    <mergeCell ref="F52:J52"/>
    <mergeCell ref="O52:O56"/>
    <mergeCell ref="F53:J53"/>
    <mergeCell ref="F54:J54"/>
    <mergeCell ref="F55:J55"/>
    <mergeCell ref="F56:J56"/>
    <mergeCell ref="A57:A64"/>
    <mergeCell ref="B57:B61"/>
    <mergeCell ref="C57:C61"/>
    <mergeCell ref="F57:J57"/>
    <mergeCell ref="G62:J62"/>
    <mergeCell ref="O57:O64"/>
    <mergeCell ref="F58:J58"/>
    <mergeCell ref="F59:J59"/>
    <mergeCell ref="F60:J60"/>
    <mergeCell ref="F61:J61"/>
    <mergeCell ref="B62:B64"/>
    <mergeCell ref="C62:C64"/>
    <mergeCell ref="D62:D64"/>
    <mergeCell ref="E62:E63"/>
    <mergeCell ref="F62:F63"/>
    <mergeCell ref="K62:K63"/>
    <mergeCell ref="L62:L63"/>
    <mergeCell ref="M62:M63"/>
    <mergeCell ref="N62:N63"/>
    <mergeCell ref="A65:A72"/>
    <mergeCell ref="B65:B69"/>
    <mergeCell ref="C65:C69"/>
    <mergeCell ref="F65:J65"/>
    <mergeCell ref="G70:J70"/>
    <mergeCell ref="K70:K71"/>
    <mergeCell ref="L70:L71"/>
    <mergeCell ref="M70:M71"/>
    <mergeCell ref="N70:N71"/>
    <mergeCell ref="A73:A77"/>
    <mergeCell ref="B73:B77"/>
    <mergeCell ref="C73:C77"/>
    <mergeCell ref="F73:J73"/>
    <mergeCell ref="O65:O72"/>
    <mergeCell ref="F66:J66"/>
    <mergeCell ref="F67:J67"/>
    <mergeCell ref="F68:J68"/>
    <mergeCell ref="F69:J69"/>
    <mergeCell ref="B70:B72"/>
    <mergeCell ref="C70:C72"/>
    <mergeCell ref="D70:D72"/>
    <mergeCell ref="E70:E71"/>
    <mergeCell ref="F70:F71"/>
    <mergeCell ref="O73:O77"/>
    <mergeCell ref="F74:J74"/>
    <mergeCell ref="F75:J75"/>
    <mergeCell ref="F76:J76"/>
    <mergeCell ref="F77:J77"/>
    <mergeCell ref="A78:A85"/>
    <mergeCell ref="B78:B82"/>
    <mergeCell ref="C78:C82"/>
    <mergeCell ref="F78:J78"/>
    <mergeCell ref="O78:O85"/>
    <mergeCell ref="F79:J79"/>
    <mergeCell ref="F80:J80"/>
    <mergeCell ref="F81:J81"/>
    <mergeCell ref="F82:J82"/>
    <mergeCell ref="B83:B85"/>
    <mergeCell ref="C83:C85"/>
    <mergeCell ref="D83:D85"/>
    <mergeCell ref="E83:E84"/>
    <mergeCell ref="F83:F84"/>
    <mergeCell ref="G83:J83"/>
    <mergeCell ref="K83:K84"/>
    <mergeCell ref="L83:L84"/>
    <mergeCell ref="M83:M84"/>
    <mergeCell ref="N83:N84"/>
    <mergeCell ref="A86:A93"/>
    <mergeCell ref="B86:B90"/>
    <mergeCell ref="C86:C90"/>
    <mergeCell ref="F86:J86"/>
    <mergeCell ref="G91:J91"/>
    <mergeCell ref="K91:K92"/>
    <mergeCell ref="L91:L92"/>
    <mergeCell ref="M91:M92"/>
    <mergeCell ref="N91:N92"/>
    <mergeCell ref="A94:A98"/>
    <mergeCell ref="B94:B98"/>
    <mergeCell ref="C94:C98"/>
    <mergeCell ref="F94:J94"/>
    <mergeCell ref="O86:O93"/>
    <mergeCell ref="F87:J87"/>
    <mergeCell ref="F88:J88"/>
    <mergeCell ref="F89:J89"/>
    <mergeCell ref="F90:J90"/>
    <mergeCell ref="B91:B93"/>
    <mergeCell ref="C91:C93"/>
    <mergeCell ref="D91:D93"/>
    <mergeCell ref="E91:E92"/>
    <mergeCell ref="F91:F92"/>
    <mergeCell ref="O94:O98"/>
    <mergeCell ref="F95:J95"/>
    <mergeCell ref="F96:J96"/>
    <mergeCell ref="F97:J97"/>
    <mergeCell ref="F98:J98"/>
    <mergeCell ref="A99:A106"/>
    <mergeCell ref="B99:B103"/>
    <mergeCell ref="C99:C103"/>
    <mergeCell ref="F99:J99"/>
    <mergeCell ref="O99:O106"/>
    <mergeCell ref="F100:J100"/>
    <mergeCell ref="F101:J101"/>
    <mergeCell ref="F102:J102"/>
    <mergeCell ref="F103:J103"/>
    <mergeCell ref="B104:B106"/>
    <mergeCell ref="C104:C106"/>
    <mergeCell ref="D104:D106"/>
    <mergeCell ref="E104:E105"/>
    <mergeCell ref="F104:F105"/>
    <mergeCell ref="G104:J104"/>
    <mergeCell ref="O107:O111"/>
    <mergeCell ref="F108:J108"/>
    <mergeCell ref="F109:J109"/>
    <mergeCell ref="F110:J110"/>
    <mergeCell ref="F111:J111"/>
    <mergeCell ref="A113:O113"/>
    <mergeCell ref="K104:K105"/>
    <mergeCell ref="L104:L105"/>
    <mergeCell ref="M104:M105"/>
    <mergeCell ref="N104:N105"/>
    <mergeCell ref="A107:A111"/>
    <mergeCell ref="B107:C111"/>
    <mergeCell ref="F107:J107"/>
    <mergeCell ref="A120:O120"/>
    <mergeCell ref="A121:O121"/>
    <mergeCell ref="A122:O122"/>
    <mergeCell ref="A123:O123"/>
    <mergeCell ref="A124:O124"/>
    <mergeCell ref="A125:O125"/>
    <mergeCell ref="F114:G114"/>
    <mergeCell ref="A115:O115"/>
    <mergeCell ref="A116:O116"/>
    <mergeCell ref="A117:O117"/>
    <mergeCell ref="A118:O118"/>
    <mergeCell ref="A119:O119"/>
    <mergeCell ref="A132:O132"/>
    <mergeCell ref="A133:O133"/>
    <mergeCell ref="A134:O134"/>
    <mergeCell ref="A135:O135"/>
    <mergeCell ref="A136:O136"/>
    <mergeCell ref="A137:O137"/>
    <mergeCell ref="A126:O126"/>
    <mergeCell ref="A127:O127"/>
    <mergeCell ref="A128:O128"/>
    <mergeCell ref="A129:O129"/>
    <mergeCell ref="A130:O130"/>
    <mergeCell ref="A131:O131"/>
  </mergeCells>
  <pageMargins left="0.70866141732283472" right="0.19685039370078741" top="0.74803149606299213" bottom="0.74803149606299213" header="0.31496062992125984" footer="0.31496062992125984"/>
  <pageSetup paperSize="9" scale="54" fitToHeight="15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2026-06-22T09:06:41Z</dcterms:modified>
</cp:coreProperties>
</file>