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97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3" i="1" l="1"/>
  <c r="E342" i="1"/>
  <c r="N341" i="1"/>
  <c r="N339" i="1" s="1"/>
  <c r="M341" i="1"/>
  <c r="E341" i="1" s="1"/>
  <c r="E339" i="1" s="1"/>
  <c r="E340" i="1"/>
  <c r="L339" i="1"/>
  <c r="K339" i="1"/>
  <c r="F339" i="1"/>
  <c r="E335" i="1"/>
  <c r="E334" i="1"/>
  <c r="N333" i="1"/>
  <c r="M333" i="1"/>
  <c r="E333" i="1" s="1"/>
  <c r="E331" i="1" s="1"/>
  <c r="E332" i="1"/>
  <c r="N331" i="1"/>
  <c r="L331" i="1"/>
  <c r="K331" i="1"/>
  <c r="F331" i="1"/>
  <c r="E327" i="1"/>
  <c r="E326" i="1"/>
  <c r="N325" i="1"/>
  <c r="N320" i="1" s="1"/>
  <c r="M325" i="1"/>
  <c r="K325" i="1"/>
  <c r="N324" i="1"/>
  <c r="N323" i="1" s="1"/>
  <c r="M324" i="1"/>
  <c r="L324" i="1"/>
  <c r="F324" i="1"/>
  <c r="E324" i="1"/>
  <c r="L323" i="1"/>
  <c r="K323" i="1"/>
  <c r="F323" i="1"/>
  <c r="N322" i="1"/>
  <c r="M322" i="1"/>
  <c r="L322" i="1"/>
  <c r="E322" i="1" s="1"/>
  <c r="K322" i="1"/>
  <c r="F322" i="1"/>
  <c r="N321" i="1"/>
  <c r="M321" i="1"/>
  <c r="L321" i="1"/>
  <c r="K321" i="1"/>
  <c r="F321" i="1"/>
  <c r="E321" i="1" s="1"/>
  <c r="M320" i="1"/>
  <c r="L320" i="1"/>
  <c r="L318" i="1" s="1"/>
  <c r="K320" i="1"/>
  <c r="F320" i="1"/>
  <c r="E320" i="1"/>
  <c r="L319" i="1"/>
  <c r="K319" i="1"/>
  <c r="K318" i="1" s="1"/>
  <c r="F319" i="1"/>
  <c r="E314" i="1"/>
  <c r="E313" i="1"/>
  <c r="E312" i="1"/>
  <c r="E311" i="1"/>
  <c r="N310" i="1"/>
  <c r="M310" i="1"/>
  <c r="L310" i="1"/>
  <c r="K310" i="1"/>
  <c r="F310" i="1"/>
  <c r="N309" i="1"/>
  <c r="M309" i="1"/>
  <c r="L309" i="1"/>
  <c r="E309" i="1" s="1"/>
  <c r="K309" i="1"/>
  <c r="F309" i="1"/>
  <c r="N308" i="1"/>
  <c r="M308" i="1"/>
  <c r="L308" i="1"/>
  <c r="K308" i="1"/>
  <c r="F308" i="1"/>
  <c r="E308" i="1" s="1"/>
  <c r="N307" i="1"/>
  <c r="M307" i="1"/>
  <c r="M305" i="1" s="1"/>
  <c r="L307" i="1"/>
  <c r="K307" i="1"/>
  <c r="F307" i="1"/>
  <c r="E307" i="1"/>
  <c r="N306" i="1"/>
  <c r="M306" i="1"/>
  <c r="L306" i="1"/>
  <c r="K306" i="1"/>
  <c r="K305" i="1" s="1"/>
  <c r="F306" i="1"/>
  <c r="L305" i="1"/>
  <c r="E301" i="1"/>
  <c r="E300" i="1"/>
  <c r="E299" i="1"/>
  <c r="E298" i="1"/>
  <c r="E297" i="1" s="1"/>
  <c r="N297" i="1"/>
  <c r="M297" i="1"/>
  <c r="L297" i="1"/>
  <c r="K297" i="1"/>
  <c r="F297" i="1"/>
  <c r="N296" i="1"/>
  <c r="M296" i="1"/>
  <c r="M292" i="1" s="1"/>
  <c r="L296" i="1"/>
  <c r="K296" i="1"/>
  <c r="F296" i="1"/>
  <c r="N295" i="1"/>
  <c r="M295" i="1"/>
  <c r="L295" i="1"/>
  <c r="K295" i="1"/>
  <c r="F295" i="1"/>
  <c r="N294" i="1"/>
  <c r="M294" i="1"/>
  <c r="L294" i="1"/>
  <c r="L292" i="1" s="1"/>
  <c r="K294" i="1"/>
  <c r="F294" i="1"/>
  <c r="N293" i="1"/>
  <c r="N292" i="1" s="1"/>
  <c r="M293" i="1"/>
  <c r="L293" i="1"/>
  <c r="K293" i="1"/>
  <c r="F293" i="1"/>
  <c r="E288" i="1"/>
  <c r="E287" i="1"/>
  <c r="E286" i="1"/>
  <c r="E285" i="1"/>
  <c r="N284" i="1"/>
  <c r="M284" i="1"/>
  <c r="L284" i="1"/>
  <c r="K284" i="1"/>
  <c r="F284" i="1"/>
  <c r="N283" i="1"/>
  <c r="M283" i="1"/>
  <c r="L283" i="1"/>
  <c r="E283" i="1" s="1"/>
  <c r="K283" i="1"/>
  <c r="F283" i="1"/>
  <c r="N282" i="1"/>
  <c r="M282" i="1"/>
  <c r="L282" i="1"/>
  <c r="K282" i="1"/>
  <c r="F282" i="1"/>
  <c r="E282" i="1" s="1"/>
  <c r="N281" i="1"/>
  <c r="M281" i="1"/>
  <c r="M279" i="1" s="1"/>
  <c r="L281" i="1"/>
  <c r="K281" i="1"/>
  <c r="F281" i="1"/>
  <c r="E281" i="1"/>
  <c r="N280" i="1"/>
  <c r="M280" i="1"/>
  <c r="L280" i="1"/>
  <c r="K280" i="1"/>
  <c r="K279" i="1" s="1"/>
  <c r="F280" i="1"/>
  <c r="L279" i="1"/>
  <c r="E275" i="1"/>
  <c r="N274" i="1"/>
  <c r="M274" i="1"/>
  <c r="E274" i="1"/>
  <c r="E273" i="1"/>
  <c r="E272" i="1"/>
  <c r="N271" i="1"/>
  <c r="M271" i="1"/>
  <c r="L271" i="1"/>
  <c r="K271" i="1"/>
  <c r="F271" i="1"/>
  <c r="E271" i="1"/>
  <c r="N270" i="1"/>
  <c r="M270" i="1"/>
  <c r="L270" i="1"/>
  <c r="K270" i="1"/>
  <c r="F270" i="1"/>
  <c r="N269" i="1"/>
  <c r="M269" i="1"/>
  <c r="L269" i="1"/>
  <c r="K269" i="1"/>
  <c r="F269" i="1"/>
  <c r="E269" i="1"/>
  <c r="N268" i="1"/>
  <c r="M268" i="1"/>
  <c r="L268" i="1"/>
  <c r="K268" i="1"/>
  <c r="K266" i="1" s="1"/>
  <c r="F268" i="1"/>
  <c r="F266" i="1" s="1"/>
  <c r="N267" i="1"/>
  <c r="M267" i="1"/>
  <c r="L267" i="1"/>
  <c r="L266" i="1" s="1"/>
  <c r="K267" i="1"/>
  <c r="F267" i="1"/>
  <c r="N266" i="1"/>
  <c r="E262" i="1"/>
  <c r="E261" i="1"/>
  <c r="E258" i="1" s="1"/>
  <c r="E260" i="1"/>
  <c r="E259" i="1"/>
  <c r="F258" i="1"/>
  <c r="N257" i="1"/>
  <c r="M257" i="1"/>
  <c r="L257" i="1"/>
  <c r="K257" i="1"/>
  <c r="F257" i="1"/>
  <c r="N256" i="1"/>
  <c r="M256" i="1"/>
  <c r="L256" i="1"/>
  <c r="E256" i="1" s="1"/>
  <c r="K256" i="1"/>
  <c r="F256" i="1"/>
  <c r="N255" i="1"/>
  <c r="N253" i="1" s="1"/>
  <c r="M255" i="1"/>
  <c r="L255" i="1"/>
  <c r="K255" i="1"/>
  <c r="F255" i="1"/>
  <c r="E255" i="1" s="1"/>
  <c r="N254" i="1"/>
  <c r="M254" i="1"/>
  <c r="L254" i="1"/>
  <c r="K254" i="1"/>
  <c r="F254" i="1"/>
  <c r="K253" i="1"/>
  <c r="E249" i="1"/>
  <c r="E248" i="1"/>
  <c r="E247" i="1"/>
  <c r="N246" i="1"/>
  <c r="M246" i="1"/>
  <c r="M245" i="1" s="1"/>
  <c r="E246" i="1"/>
  <c r="N245" i="1"/>
  <c r="L245" i="1"/>
  <c r="K245" i="1"/>
  <c r="F245" i="1"/>
  <c r="E241" i="1"/>
  <c r="N240" i="1"/>
  <c r="N235" i="1" s="1"/>
  <c r="M240" i="1"/>
  <c r="E239" i="1"/>
  <c r="E238" i="1"/>
  <c r="N237" i="1"/>
  <c r="L237" i="1"/>
  <c r="K237" i="1"/>
  <c r="F237" i="1"/>
  <c r="N236" i="1"/>
  <c r="M236" i="1"/>
  <c r="L236" i="1"/>
  <c r="E236" i="1" s="1"/>
  <c r="K236" i="1"/>
  <c r="F236" i="1"/>
  <c r="L235" i="1"/>
  <c r="K235" i="1"/>
  <c r="F235" i="1"/>
  <c r="N234" i="1"/>
  <c r="M234" i="1"/>
  <c r="E234" i="1" s="1"/>
  <c r="L234" i="1"/>
  <c r="L232" i="1" s="1"/>
  <c r="K234" i="1"/>
  <c r="F234" i="1"/>
  <c r="N233" i="1"/>
  <c r="L233" i="1"/>
  <c r="K233" i="1"/>
  <c r="F233" i="1"/>
  <c r="E228" i="1"/>
  <c r="E227" i="1"/>
  <c r="E226" i="1"/>
  <c r="E225" i="1"/>
  <c r="N224" i="1"/>
  <c r="M224" i="1"/>
  <c r="L224" i="1"/>
  <c r="K224" i="1"/>
  <c r="F224" i="1"/>
  <c r="N223" i="1"/>
  <c r="M223" i="1"/>
  <c r="L223" i="1"/>
  <c r="E223" i="1" s="1"/>
  <c r="K223" i="1"/>
  <c r="F223" i="1"/>
  <c r="N222" i="1"/>
  <c r="M222" i="1"/>
  <c r="L222" i="1"/>
  <c r="K222" i="1"/>
  <c r="F222" i="1"/>
  <c r="E222" i="1" s="1"/>
  <c r="N221" i="1"/>
  <c r="M221" i="1"/>
  <c r="M219" i="1" s="1"/>
  <c r="L221" i="1"/>
  <c r="K221" i="1"/>
  <c r="F221" i="1"/>
  <c r="E221" i="1"/>
  <c r="N220" i="1"/>
  <c r="M220" i="1"/>
  <c r="L220" i="1"/>
  <c r="K220" i="1"/>
  <c r="K219" i="1" s="1"/>
  <c r="F220" i="1"/>
  <c r="L219" i="1"/>
  <c r="E215" i="1"/>
  <c r="E214" i="1"/>
  <c r="E213" i="1"/>
  <c r="E212" i="1"/>
  <c r="E211" i="1" s="1"/>
  <c r="N211" i="1"/>
  <c r="M211" i="1"/>
  <c r="L211" i="1"/>
  <c r="K211" i="1"/>
  <c r="F211" i="1"/>
  <c r="E207" i="1"/>
  <c r="E206" i="1"/>
  <c r="E205" i="1"/>
  <c r="E204" i="1"/>
  <c r="N203" i="1"/>
  <c r="M203" i="1"/>
  <c r="L203" i="1"/>
  <c r="K203" i="1"/>
  <c r="F203" i="1"/>
  <c r="E203" i="1"/>
  <c r="E199" i="1"/>
  <c r="E198" i="1"/>
  <c r="E197" i="1"/>
  <c r="E196" i="1"/>
  <c r="E195" i="1" s="1"/>
  <c r="N195" i="1"/>
  <c r="M195" i="1"/>
  <c r="L195" i="1"/>
  <c r="K195" i="1"/>
  <c r="F195" i="1"/>
  <c r="E191" i="1"/>
  <c r="N190" i="1"/>
  <c r="N185" i="1" s="1"/>
  <c r="M190" i="1"/>
  <c r="F190" i="1"/>
  <c r="N189" i="1"/>
  <c r="M189" i="1"/>
  <c r="E189" i="1" s="1"/>
  <c r="N188" i="1"/>
  <c r="N187" i="1" s="1"/>
  <c r="M188" i="1"/>
  <c r="E188" i="1" s="1"/>
  <c r="L187" i="1"/>
  <c r="K187" i="1"/>
  <c r="F187" i="1"/>
  <c r="N186" i="1"/>
  <c r="M186" i="1"/>
  <c r="M351" i="1" s="1"/>
  <c r="L186" i="1"/>
  <c r="K186" i="1"/>
  <c r="F186" i="1"/>
  <c r="E186" i="1"/>
  <c r="L185" i="1"/>
  <c r="K185" i="1"/>
  <c r="K350" i="1" s="1"/>
  <c r="F185" i="1"/>
  <c r="N184" i="1"/>
  <c r="M184" i="1"/>
  <c r="M349" i="1" s="1"/>
  <c r="L184" i="1"/>
  <c r="K184" i="1"/>
  <c r="F184" i="1"/>
  <c r="E184" i="1"/>
  <c r="L183" i="1"/>
  <c r="K183" i="1"/>
  <c r="F183" i="1"/>
  <c r="F182" i="1"/>
  <c r="E178" i="1"/>
  <c r="E177" i="1"/>
  <c r="E176" i="1"/>
  <c r="E175" i="1"/>
  <c r="E174" i="1" s="1"/>
  <c r="N174" i="1"/>
  <c r="M174" i="1"/>
  <c r="L174" i="1"/>
  <c r="K174" i="1"/>
  <c r="F174" i="1"/>
  <c r="E170" i="1"/>
  <c r="F169" i="1"/>
  <c r="E169" i="1" s="1"/>
  <c r="E168" i="1"/>
  <c r="E167" i="1"/>
  <c r="N166" i="1"/>
  <c r="M166" i="1"/>
  <c r="L166" i="1"/>
  <c r="K166" i="1"/>
  <c r="F166" i="1"/>
  <c r="E162" i="1"/>
  <c r="E161" i="1"/>
  <c r="E160" i="1"/>
  <c r="E158" i="1" s="1"/>
  <c r="E159" i="1"/>
  <c r="N158" i="1"/>
  <c r="M158" i="1"/>
  <c r="L158" i="1"/>
  <c r="K158" i="1"/>
  <c r="F158" i="1"/>
  <c r="E154" i="1"/>
  <c r="E153" i="1"/>
  <c r="E152" i="1"/>
  <c r="E151" i="1"/>
  <c r="N150" i="1"/>
  <c r="M150" i="1"/>
  <c r="L150" i="1"/>
  <c r="K150" i="1"/>
  <c r="F150" i="1"/>
  <c r="E146" i="1"/>
  <c r="E145" i="1"/>
  <c r="E144" i="1"/>
  <c r="E143" i="1"/>
  <c r="N142" i="1"/>
  <c r="M142" i="1"/>
  <c r="L142" i="1"/>
  <c r="K142" i="1"/>
  <c r="F142" i="1"/>
  <c r="E142" i="1"/>
  <c r="E138" i="1"/>
  <c r="N137" i="1"/>
  <c r="M137" i="1"/>
  <c r="M134" i="1" s="1"/>
  <c r="F137" i="1"/>
  <c r="E137" i="1" s="1"/>
  <c r="E136" i="1"/>
  <c r="E135" i="1"/>
  <c r="N134" i="1"/>
  <c r="L134" i="1"/>
  <c r="K134" i="1"/>
  <c r="F134" i="1"/>
  <c r="E130" i="1"/>
  <c r="E129" i="1"/>
  <c r="E128" i="1"/>
  <c r="E126" i="1" s="1"/>
  <c r="E127" i="1"/>
  <c r="N126" i="1"/>
  <c r="M126" i="1"/>
  <c r="L126" i="1"/>
  <c r="K126" i="1"/>
  <c r="F126" i="1"/>
  <c r="E122" i="1"/>
  <c r="E121" i="1"/>
  <c r="E120" i="1"/>
  <c r="E119" i="1"/>
  <c r="E118" i="1" s="1"/>
  <c r="N118" i="1"/>
  <c r="M118" i="1"/>
  <c r="L118" i="1"/>
  <c r="K118" i="1"/>
  <c r="F118" i="1"/>
  <c r="E114" i="1"/>
  <c r="E113" i="1"/>
  <c r="E112" i="1"/>
  <c r="E110" i="1" s="1"/>
  <c r="E111" i="1"/>
  <c r="N110" i="1"/>
  <c r="M110" i="1"/>
  <c r="L110" i="1"/>
  <c r="K110" i="1"/>
  <c r="F110" i="1"/>
  <c r="E106" i="1"/>
  <c r="E105" i="1"/>
  <c r="E104" i="1"/>
  <c r="E103" i="1"/>
  <c r="E102" i="1" s="1"/>
  <c r="N102" i="1"/>
  <c r="M102" i="1"/>
  <c r="L102" i="1"/>
  <c r="K102" i="1"/>
  <c r="F102" i="1"/>
  <c r="E98" i="1"/>
  <c r="E97" i="1"/>
  <c r="E96" i="1"/>
  <c r="E94" i="1" s="1"/>
  <c r="E95" i="1"/>
  <c r="N94" i="1"/>
  <c r="M94" i="1"/>
  <c r="L94" i="1"/>
  <c r="K94" i="1"/>
  <c r="F94" i="1"/>
  <c r="E90" i="1"/>
  <c r="E89" i="1"/>
  <c r="E88" i="1"/>
  <c r="E87" i="1"/>
  <c r="E86" i="1" s="1"/>
  <c r="N86" i="1"/>
  <c r="M86" i="1"/>
  <c r="L86" i="1"/>
  <c r="K86" i="1"/>
  <c r="F86" i="1"/>
  <c r="E82" i="1"/>
  <c r="N81" i="1"/>
  <c r="M81" i="1"/>
  <c r="L81" i="1"/>
  <c r="K81" i="1"/>
  <c r="F81" i="1"/>
  <c r="E81" i="1"/>
  <c r="E80" i="1"/>
  <c r="E79" i="1"/>
  <c r="N78" i="1"/>
  <c r="M78" i="1"/>
  <c r="L78" i="1"/>
  <c r="K78" i="1"/>
  <c r="F78" i="1"/>
  <c r="E78" i="1"/>
  <c r="E74" i="1"/>
  <c r="E73" i="1"/>
  <c r="E72" i="1"/>
  <c r="E71" i="1"/>
  <c r="E70" i="1" s="1"/>
  <c r="N70" i="1"/>
  <c r="M70" i="1"/>
  <c r="L70" i="1"/>
  <c r="K70" i="1"/>
  <c r="F70" i="1"/>
  <c r="E66" i="1"/>
  <c r="E65" i="1"/>
  <c r="E64" i="1"/>
  <c r="E62" i="1" s="1"/>
  <c r="E63" i="1"/>
  <c r="N62" i="1"/>
  <c r="M62" i="1"/>
  <c r="L62" i="1"/>
  <c r="K62" i="1"/>
  <c r="F62" i="1"/>
  <c r="E58" i="1"/>
  <c r="E57" i="1"/>
  <c r="E56" i="1"/>
  <c r="E55" i="1"/>
  <c r="N54" i="1"/>
  <c r="M54" i="1"/>
  <c r="L54" i="1"/>
  <c r="K54" i="1"/>
  <c r="F54" i="1"/>
  <c r="E50" i="1"/>
  <c r="E49" i="1"/>
  <c r="E48" i="1"/>
  <c r="E46" i="1" s="1"/>
  <c r="E47" i="1"/>
  <c r="N46" i="1"/>
  <c r="M46" i="1"/>
  <c r="L46" i="1"/>
  <c r="K46" i="1"/>
  <c r="F46" i="1"/>
  <c r="E42" i="1"/>
  <c r="E41" i="1"/>
  <c r="E40" i="1"/>
  <c r="N39" i="1"/>
  <c r="N38" i="1" s="1"/>
  <c r="M39" i="1"/>
  <c r="E39" i="1" s="1"/>
  <c r="E38" i="1" s="1"/>
  <c r="L39" i="1"/>
  <c r="K39" i="1"/>
  <c r="F39" i="1"/>
  <c r="F38" i="1" s="1"/>
  <c r="M38" i="1"/>
  <c r="L38" i="1"/>
  <c r="K38" i="1"/>
  <c r="E34" i="1"/>
  <c r="E33" i="1"/>
  <c r="E32" i="1"/>
  <c r="N31" i="1"/>
  <c r="N30" i="1" s="1"/>
  <c r="M31" i="1"/>
  <c r="M30" i="1" s="1"/>
  <c r="L31" i="1"/>
  <c r="K31" i="1"/>
  <c r="F31" i="1"/>
  <c r="E31" i="1"/>
  <c r="E30" i="1" s="1"/>
  <c r="L30" i="1"/>
  <c r="K30" i="1"/>
  <c r="F30" i="1"/>
  <c r="E26" i="1"/>
  <c r="E25" i="1"/>
  <c r="E24" i="1"/>
  <c r="M23" i="1"/>
  <c r="M22" i="1" s="1"/>
  <c r="L23" i="1"/>
  <c r="K23" i="1"/>
  <c r="F23" i="1"/>
  <c r="K22" i="1"/>
  <c r="F22" i="1"/>
  <c r="E18" i="1"/>
  <c r="E17" i="1"/>
  <c r="E16" i="1"/>
  <c r="L15" i="1"/>
  <c r="M15" i="1" s="1"/>
  <c r="K15" i="1"/>
  <c r="F15" i="1"/>
  <c r="M14" i="1"/>
  <c r="L14" i="1"/>
  <c r="F14" i="1"/>
  <c r="N13" i="1"/>
  <c r="N351" i="1" s="1"/>
  <c r="M13" i="1"/>
  <c r="L13" i="1"/>
  <c r="L351" i="1" s="1"/>
  <c r="K13" i="1"/>
  <c r="F13" i="1"/>
  <c r="N12" i="1"/>
  <c r="M12" i="1"/>
  <c r="L12" i="1"/>
  <c r="L350" i="1" s="1"/>
  <c r="K12" i="1"/>
  <c r="F12" i="1"/>
  <c r="F350" i="1" s="1"/>
  <c r="N11" i="1"/>
  <c r="N349" i="1" s="1"/>
  <c r="M11" i="1"/>
  <c r="L11" i="1"/>
  <c r="L349" i="1" s="1"/>
  <c r="K11" i="1"/>
  <c r="K349" i="1" s="1"/>
  <c r="F11" i="1"/>
  <c r="L10" i="1"/>
  <c r="L348" i="1" s="1"/>
  <c r="L347" i="1" s="1"/>
  <c r="E134" i="1" l="1"/>
  <c r="L9" i="1"/>
  <c r="M10" i="1"/>
  <c r="M185" i="1"/>
  <c r="M350" i="1" s="1"/>
  <c r="E350" i="1" s="1"/>
  <c r="E190" i="1"/>
  <c r="E187" i="1" s="1"/>
  <c r="F232" i="1"/>
  <c r="F318" i="1"/>
  <c r="E323" i="1"/>
  <c r="E13" i="1"/>
  <c r="E166" i="1"/>
  <c r="K182" i="1"/>
  <c r="E224" i="1"/>
  <c r="K232" i="1"/>
  <c r="E245" i="1"/>
  <c r="L253" i="1"/>
  <c r="E267" i="1"/>
  <c r="M266" i="1"/>
  <c r="E284" i="1"/>
  <c r="K292" i="1"/>
  <c r="E294" i="1"/>
  <c r="E310" i="1"/>
  <c r="M339" i="1"/>
  <c r="F351" i="1"/>
  <c r="E351" i="1" s="1"/>
  <c r="N350" i="1"/>
  <c r="K14" i="1"/>
  <c r="K10" i="1"/>
  <c r="E54" i="1"/>
  <c r="E237" i="1"/>
  <c r="E293" i="1"/>
  <c r="F292" i="1"/>
  <c r="E296" i="1"/>
  <c r="F10" i="1"/>
  <c r="E11" i="1"/>
  <c r="K351" i="1"/>
  <c r="N15" i="1"/>
  <c r="N23" i="1"/>
  <c r="L22" i="1"/>
  <c r="E150" i="1"/>
  <c r="E220" i="1"/>
  <c r="E219" i="1" s="1"/>
  <c r="F219" i="1"/>
  <c r="N219" i="1"/>
  <c r="E235" i="1"/>
  <c r="E240" i="1"/>
  <c r="M237" i="1"/>
  <c r="M235" i="1"/>
  <c r="E254" i="1"/>
  <c r="M253" i="1"/>
  <c r="E270" i="1"/>
  <c r="E280" i="1"/>
  <c r="E279" i="1" s="1"/>
  <c r="F279" i="1"/>
  <c r="N279" i="1"/>
  <c r="E306" i="1"/>
  <c r="E305" i="1" s="1"/>
  <c r="F305" i="1"/>
  <c r="N305" i="1"/>
  <c r="E325" i="1"/>
  <c r="M331" i="1"/>
  <c r="E12" i="1"/>
  <c r="L182" i="1"/>
  <c r="E185" i="1"/>
  <c r="M187" i="1"/>
  <c r="M183" i="1"/>
  <c r="N232" i="1"/>
  <c r="F253" i="1"/>
  <c r="E257" i="1"/>
  <c r="E268" i="1"/>
  <c r="E295" i="1"/>
  <c r="N319" i="1"/>
  <c r="N318" i="1" s="1"/>
  <c r="M323" i="1"/>
  <c r="M319" i="1"/>
  <c r="M318" i="1" s="1"/>
  <c r="F349" i="1"/>
  <c r="E349" i="1" s="1"/>
  <c r="N183" i="1"/>
  <c r="N182" i="1" s="1"/>
  <c r="M233" i="1"/>
  <c r="M232" i="1" s="1"/>
  <c r="N22" i="1" l="1"/>
  <c r="E23" i="1"/>
  <c r="E22" i="1" s="1"/>
  <c r="F348" i="1"/>
  <c r="E10" i="1"/>
  <c r="E9" i="1" s="1"/>
  <c r="F9" i="1"/>
  <c r="E266" i="1"/>
  <c r="E233" i="1"/>
  <c r="E232" i="1" s="1"/>
  <c r="M9" i="1"/>
  <c r="M348" i="1"/>
  <c r="M347" i="1" s="1"/>
  <c r="N14" i="1"/>
  <c r="N10" i="1"/>
  <c r="E15" i="1"/>
  <c r="E14" i="1" s="1"/>
  <c r="E253" i="1"/>
  <c r="K9" i="1"/>
  <c r="K348" i="1"/>
  <c r="K347" i="1" s="1"/>
  <c r="E319" i="1"/>
  <c r="E318" i="1" s="1"/>
  <c r="M182" i="1"/>
  <c r="E183" i="1"/>
  <c r="E182" i="1" s="1"/>
  <c r="E292" i="1"/>
  <c r="N348" i="1" l="1"/>
  <c r="N347" i="1" s="1"/>
  <c r="N9" i="1"/>
  <c r="F347" i="1"/>
  <c r="E348" i="1" l="1"/>
  <c r="E347" i="1" s="1"/>
</calcChain>
</file>

<file path=xl/comments1.xml><?xml version="1.0" encoding="utf-8"?>
<comments xmlns="http://schemas.openxmlformats.org/spreadsheetml/2006/main">
  <authors>
    <author>GerasimenkoEV</author>
  </authors>
  <commentList>
    <comment ref="B195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нет финансирования с 2025 года
</t>
        </r>
      </text>
    </comment>
    <comment ref="B284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2023-2024 годы
</t>
        </r>
      </text>
    </comment>
    <comment ref="B292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2024 год</t>
        </r>
      </text>
    </comment>
    <comment ref="B318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2025-2026 годы
</t>
        </r>
      </text>
    </comment>
  </commentList>
</comments>
</file>

<file path=xl/sharedStrings.xml><?xml version="1.0" encoding="utf-8"?>
<sst xmlns="http://schemas.openxmlformats.org/spreadsheetml/2006/main" count="1081" uniqueCount="153">
  <si>
    <t>Приложение № 2</t>
  </si>
  <si>
    <t>к постановлению Администрации</t>
  </si>
  <si>
    <t xml:space="preserve"> городского округа Жуковский </t>
  </si>
  <si>
    <t>от «19» февраля 2026 г. № 197</t>
  </si>
  <si>
    <t>7. Перечень мероприятий подпрограммы 1 «Общее образование»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</si>
  <si>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</si>
  <si>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</si>
  <si>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</si>
  <si>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</si>
  <si>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Всего, (тыс. руб.)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</si>
  <si>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</si>
  <si>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</si>
  <si>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</si>
  <si>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</si>
  <si>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2028 год</t>
  </si>
  <si>
    <t>2029 год</t>
  </si>
  <si>
    <t>2030 год</t>
  </si>
  <si>
    <t>1</t>
  </si>
  <si>
    <t xml:space="preserve">Основное мероприятие 01. 
Финансовое обеспечение деятельности образовательных организаций
</t>
  </si>
  <si>
    <t>2026-2030</t>
  </si>
  <si>
    <t>Итого</t>
  </si>
  <si>
    <t>Управление образования</t>
  </si>
  <si>
    <t xml:space="preserve">Средства бюджета Московской области </t>
  </si>
  <si>
    <t>Средства федерального бюджета</t>
  </si>
  <si>
    <t>Средства бюджета муниципального образования</t>
  </si>
  <si>
    <t>Внебюджетные источники</t>
  </si>
  <si>
    <t>1.1</t>
  </si>
  <si>
    <t>Мероприятие 01.07.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</si>
  <si>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
</t>
  </si>
  <si>
    <t>X</t>
  </si>
  <si>
    <t>Всего</t>
  </si>
  <si>
    <t>В том числе:</t>
  </si>
  <si>
    <t>1 квартал</t>
  </si>
  <si>
    <t>1 полугодие</t>
  </si>
  <si>
    <t>9 месяцев</t>
  </si>
  <si>
    <t>12 месяцев</t>
  </si>
  <si>
    <t>1.2</t>
  </si>
  <si>
    <r>
      <t xml:space="preserve">Мероприятие 01.08. Финансовое обеспечение получения </t>
    </r>
    <r>
      <rPr>
        <sz val="8"/>
        <color theme="1"/>
        <rFont val="Times New Roman"/>
        <family val="1"/>
        <charset val="204"/>
      </rPr>
      <t xml:space="preserve">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</si>
  <si>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</si>
  <si>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1.3</t>
  </si>
  <si>
    <t>Мероприятие 01.10.
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</si>
  <si>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процент</t>
  </si>
  <si>
    <t>1.4</t>
  </si>
  <si>
    <t>Мероприятие 01.11. 
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</si>
  <si>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</si>
  <si>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1.5</t>
  </si>
  <si>
    <t>Мероприятие 01.17.
Расходы на обеспечение деятельности (оказание услуг) муниципальных учреждений – дошкольные образовательные организации</t>
  </si>
  <si>
    <t>Обеспечено финансирование муниципальных учреждений – дошкольные образовательные организации, шт</t>
  </si>
  <si>
    <t>-</t>
  </si>
  <si>
    <t>1.6</t>
  </si>
  <si>
    <t>Мероприятие 01.18.
Укрепление материально-технической базы и проведение текущего ремонта учреждений дошкольного образования</t>
  </si>
  <si>
    <t xml:space="preserve">Результат выполнения мероприятия не предусмотрен
</t>
  </si>
  <si>
    <t>Мероприятие 01.19.
Профессиональная физическая охрана муниципальных учреждений дошкольного образования</t>
  </si>
  <si>
    <t>Доля муниципальных дошкольных образовательных учреждений обеспеченных профессиональной физической охраной, в общем количестве муниципальных дошкольных образовательных учреждений, %</t>
  </si>
  <si>
    <t>1.7</t>
  </si>
  <si>
    <t>Мероприятие 01.20.
Мероприятия в сфере дошкольного образования</t>
  </si>
  <si>
    <t xml:space="preserve">Количество мероприятий проведенных в сфере дошкольного образования, шт
</t>
  </si>
  <si>
    <t>1.8</t>
  </si>
  <si>
    <t>Мероприятие 01.21.
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</si>
  <si>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 xml:space="preserve">Обеспечено финансирование муниципальных учреждений – общеобразовательные организа-ции, оказывающие услуги дошкольного, начального общего, основного общего, среднего общего образования, шт.
</t>
  </si>
  <si>
    <t>1.9</t>
  </si>
  <si>
    <t>Мероприятие 01.23.
Профессиональная физическая охрана муниципальных учреждений в сфере общеобразовательных организаций</t>
  </si>
  <si>
    <t>Доля муниципальных учреждений образования обеспеченных профессиональной физической охраной, в общем количестве муниципальных учреждений образования, %</t>
  </si>
  <si>
    <t>1.10</t>
  </si>
  <si>
    <t>Мероприятие 01.24.
Организация питания обучающихся и воспитанников общеобразовательных организаций</t>
  </si>
  <si>
    <t xml:space="preserve">Доля обучающихся и воспитанников общеобразовательных организаций обеспеченных питанием, в общем количестве обучающихся и воспитанников общеобразовательных организаций, %
</t>
  </si>
  <si>
    <t>1.11</t>
  </si>
  <si>
    <t>Мероприятие 01.25.
Мероприятия в сфере образования</t>
  </si>
  <si>
    <t xml:space="preserve">Количество проведенных мероприятий в сфере образования, шт
</t>
  </si>
  <si>
    <t>1.12</t>
  </si>
  <si>
    <t>Мероприятие 01.26.
Оснащение и лицензирование медицинских кабинетов образовательных организаций</t>
  </si>
  <si>
    <t xml:space="preserve">Доля муниципальных учреждений образования оснастивших и лицензированных медицинские кабинеты, в общем количестве муниципальных учреждений образования, требующих оснащения и лицензирования медицинских кабинетов, %
</t>
  </si>
  <si>
    <t>1.13</t>
  </si>
  <si>
    <t>Мероприятие 01.27.
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</si>
  <si>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процент</t>
  </si>
  <si>
    <t>1.15</t>
  </si>
  <si>
    <t>Мероприятие 01.28.
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</si>
  <si>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процент</t>
  </si>
  <si>
    <t>1.14</t>
  </si>
  <si>
    <t>Мероприятие 01.29. 
Организация питания обучающихся в муниципальных общеобразовательных организациях в Московской области</t>
  </si>
  <si>
    <t xml:space="preserve">Доля обучающихся в муниципальных общеобразовательных организациях обеспеченных питанием, в общем количестве обучающихся муниципальных общеобразовательных организаций, %
</t>
  </si>
  <si>
    <t>Мероприятие 01.30.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</si>
  <si>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процент</t>
  </si>
  <si>
    <t>1.16</t>
  </si>
  <si>
    <t>Мероприятие 01.32.
Обеспечение работы с обучающимися в каникулярный период в общеобразовательных организациях</t>
  </si>
  <si>
    <t>1.17</t>
  </si>
  <si>
    <t>Мероприятие 01.33.
Повышение уровня математической подготовки обучающихся муниципальных общеобразовательных организаций</t>
  </si>
  <si>
    <t>Мероприятие 01.36.
Укрепление материально-технической базы и содержание имущества общеобразовательных организаций</t>
  </si>
  <si>
    <t xml:space="preserve">Количество общеобразовательных организаций в которых проведены мероприятия по укреплению материально-технической базы и содержания имущества, шт
</t>
  </si>
  <si>
    <t>Мероприятие 01.39.
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</si>
  <si>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 xml:space="preserve">Доля муниципальных общеобразовательных организаций, обеспеченных услугами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«Интернет», в общем количестве муниципальных общеобразовательных организаций в Московской области, нуждающихся в обеспечение данной услугой,  %
</t>
  </si>
  <si>
    <t>2</t>
  </si>
  <si>
    <t xml:space="preserve">Основное мероприятие 02. 
Реализация  федеральных государственных образовательных стандартов   общего образования, в том числе мероприятий  по нормативному правовому и методическому сопровождению, обновлению содержания и технологий образования
</t>
  </si>
  <si>
    <t>2.1</t>
  </si>
  <si>
    <t>Мероприятие 02.08.
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</si>
  <si>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Обеспечение бесплатным горячим питанием обучающихся, получающих начальное общее образование в муниципальных образовательных организациях, человек.
</t>
  </si>
  <si>
    <t>2.2</t>
  </si>
  <si>
    <t>Мероприятие 02.10
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</si>
  <si>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Управление обазования, МКУ "ЦБ"</t>
  </si>
  <si>
    <t xml:space="preserve"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
</t>
  </si>
  <si>
    <t>Мероприятие 02.14. 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</si>
  <si>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</si>
  <si>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2.3</t>
  </si>
  <si>
    <t>Мероприятие 02.18. 
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</si>
  <si>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
</t>
  </si>
  <si>
    <t>3</t>
  </si>
  <si>
    <t>Основное мероприятие 03. 
Повышение степени пожарной безопасности</t>
  </si>
  <si>
    <t>3.1</t>
  </si>
  <si>
    <t>Мероприятие 03.01.
Выполнение работ по обеспечению пожарной безопасности в муниципальных образовательных организациях</t>
  </si>
  <si>
    <t xml:space="preserve">Проведены работы в муниципальных общеобразовательных организациях для обеспечения пожарной безопасности шт.
</t>
  </si>
  <si>
    <t>4</t>
  </si>
  <si>
    <t>Основное мероприятие 04. 
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</si>
  <si>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4.1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</si>
  <si>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</si>
  <si>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Количество общеобразовательных организаций, оказывающих услуги дошкольного, начального общего, основного общего, среднего общего образования, шт</t>
  </si>
  <si>
    <t>4.2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</si>
  <si>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</si>
  <si>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Выплачена компенсация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чел.
</t>
  </si>
  <si>
    <t>Основное мероприятие 07.  
Проведение капитального ремонта объектов дошкольного образования, закупка оборудования</t>
  </si>
  <si>
    <t xml:space="preserve">Мероприятие 07.01.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</t>
  </si>
  <si>
    <t xml:space="preserve">Проведен капитальный ремонт дошкольных образовательных организаций, шт.
</t>
  </si>
  <si>
    <t>5</t>
  </si>
  <si>
    <t>Основное мероприятие 09. 
Обеспечение условий доступности для инвалидов объектов и предоставляемых услуг в сфере образования</t>
  </si>
  <si>
    <t>5.1</t>
  </si>
  <si>
    <t>Мероприятие 09.04. 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</t>
  </si>
  <si>
    <t>Созданы условия для получения детьми-инвалидами качественного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</si>
  <si>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>7</t>
  </si>
  <si>
    <t xml:space="preserve">Основное мероприятие Р2: 
Федеральный проект «Содействие занятости» </t>
  </si>
  <si>
    <t>8.1</t>
  </si>
  <si>
    <t>Мероприятие Р2.01.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</si>
  <si>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
</t>
  </si>
  <si>
    <t>9</t>
  </si>
  <si>
    <t>Основное мероприятие Y4. 
Федеральный проект «Стимулирование спроса на отечественные беспилотные авиационные системы»</t>
  </si>
  <si>
    <t>9.1</t>
  </si>
  <si>
    <t>Мероприятие Y4.01. 
Оснащение муниципальных образовательных организаций, реализующих основные общеобразовательные программы, за исключением образовательных программ дошкольного образования, и дополнительные образовательные программы, оборудованием для реализации образовательных процессов в сфере разработки, производства и эксплуатации беспилотных авиационных систем</t>
  </si>
  <si>
    <t xml:space="preserve">Оснащены муниципальные образовательные организации, реализующие оосновные общеобразовательные программы, за исключением образовательных программ дошкольного образования,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систем, ед.
</t>
  </si>
  <si>
    <t>6</t>
  </si>
  <si>
    <t>Мероприятие Ю4: 
Все лучшее детям</t>
  </si>
  <si>
    <t>6.1</t>
  </si>
  <si>
    <t>Мероприятие Ю4.01.
Оснащение общеобразовательных организаций средствами обучения и воспитания для реализации учебных предметов</t>
  </si>
  <si>
    <t>Общеобразовательные организации оснащены средствами обучения и воспитания для реализации учебных предметов, ед.</t>
  </si>
  <si>
    <t>Основное мероприятие Ю6: 
федеральный проект «Педагоги и наставники»</t>
  </si>
  <si>
    <t>7.1</t>
  </si>
  <si>
    <t>Мероприятие  Ю6.02.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</si>
  <si>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</si>
  <si>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>7.2</t>
  </si>
  <si>
    <t>Мероприятие  Ю6.04.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</si>
  <si>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ежемесячно, ед.</t>
  </si>
  <si>
    <t>7.3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</si>
  <si>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</si>
  <si>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Обеспечены выплаты ежемесячного денежного вознаграждения советникам директоров по воспитанию и взаимодействию 
с детскими общественными объединениями, ед.</t>
  </si>
  <si>
    <t> Итого по подпрограмме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</si>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</sst>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#,##0.00000"/>
    <numFmt numFmtId="166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/>
    <xf numFmtId="164" fontId="1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65" fontId="2" fillId="0" borderId="7" xfId="0" applyNumberFormat="1" applyFont="1" applyFill="1" applyBorder="1" applyAlignment="1">
      <alignment horizontal="center" vertical="top"/>
    </xf>
    <xf numFmtId="165" fontId="2" fillId="0" borderId="3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5" fontId="2" fillId="3" borderId="2" xfId="0" applyNumberFormat="1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vertical="top" wrapText="1"/>
    </xf>
    <xf numFmtId="0" fontId="0" fillId="0" borderId="1" xfId="0" applyFill="1" applyBorder="1"/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3"/>
  <sheetViews>
    <sheetView tabSelected="1" workbookViewId="0">
      <selection activeCell="A5" sqref="A5:O5"/>
    </sheetView>
  </sheetViews>
  <sheetFormatPr defaultRowHeight="15" x14ac:dyDescent="0.25"/>
  <cols>
    <col min="2" max="2" width="15.42578125" customWidth="1"/>
    <col min="5" max="5" width="18.7109375" customWidth="1"/>
    <col min="11" max="11" width="12.5703125" customWidth="1"/>
    <col min="12" max="12" width="13" customWidth="1"/>
    <col min="13" max="13" width="13.5703125" customWidth="1"/>
    <col min="14" max="14" width="23.7109375" customWidth="1"/>
  </cols>
  <sheetData>
    <row r="1" spans="1:15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0</v>
      </c>
      <c r="N1" s="4"/>
      <c r="O1" s="4"/>
    </row>
    <row r="2" spans="1:15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</v>
      </c>
      <c r="N2" s="4"/>
      <c r="O2" s="4"/>
    </row>
    <row r="3" spans="1:15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2</v>
      </c>
      <c r="N3" s="4"/>
      <c r="O3" s="4"/>
    </row>
    <row r="4" spans="1:15" x14ac:dyDescent="0.25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3</v>
      </c>
      <c r="N4" s="4"/>
      <c r="O4" s="4"/>
    </row>
    <row r="5" spans="1:15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8" t="s">
        <v>10</v>
      </c>
      <c r="G6" s="8"/>
      <c r="H6" s="8"/>
      <c r="I6" s="8"/>
      <c r="J6" s="8"/>
      <c r="K6" s="8"/>
      <c r="L6" s="8"/>
      <c r="M6" s="8"/>
      <c r="N6" s="8"/>
      <c r="O6" s="7" t="s">
        <v>11</v>
      </c>
    </row>
    <row r="7" spans="1:15" x14ac:dyDescent="0.25">
      <c r="A7" s="6"/>
      <c r="B7" s="7"/>
      <c r="C7" s="7"/>
      <c r="D7" s="7"/>
      <c r="E7" s="7"/>
      <c r="F7" s="9" t="s">
        <v>12</v>
      </c>
      <c r="G7" s="9"/>
      <c r="H7" s="9"/>
      <c r="I7" s="9"/>
      <c r="J7" s="9"/>
      <c r="K7" s="10" t="s">
        <v>13</v>
      </c>
      <c r="L7" s="10" t="s">
        <v>14</v>
      </c>
      <c r="M7" s="10" t="s">
        <v>15</v>
      </c>
      <c r="N7" s="10" t="s">
        <v>16</v>
      </c>
      <c r="O7" s="7"/>
    </row>
    <row r="8" spans="1:15" x14ac:dyDescent="0.25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3">
        <v>6</v>
      </c>
      <c r="G8" s="13"/>
      <c r="H8" s="13"/>
      <c r="I8" s="13"/>
      <c r="J8" s="13"/>
      <c r="K8" s="12">
        <v>7</v>
      </c>
      <c r="L8" s="12">
        <v>8</v>
      </c>
      <c r="M8" s="12">
        <v>9</v>
      </c>
      <c r="N8" s="12">
        <v>10</v>
      </c>
      <c r="O8" s="12">
        <v>11</v>
      </c>
    </row>
    <row r="9" spans="1:15" x14ac:dyDescent="0.25">
      <c r="A9" s="6" t="s">
        <v>17</v>
      </c>
      <c r="B9" s="14" t="s">
        <v>18</v>
      </c>
      <c r="C9" s="7" t="s">
        <v>19</v>
      </c>
      <c r="D9" s="15" t="s">
        <v>20</v>
      </c>
      <c r="E9" s="16">
        <f>E10+E11+E12+E13</f>
        <v>15075209.255010001</v>
      </c>
      <c r="F9" s="17">
        <f>F10+F11+F12+F13</f>
        <v>3025606.0932700001</v>
      </c>
      <c r="G9" s="17"/>
      <c r="H9" s="17"/>
      <c r="I9" s="17"/>
      <c r="J9" s="17"/>
      <c r="K9" s="16">
        <f t="shared" ref="K9:N9" si="0">K10+K11+K12+K13</f>
        <v>2967535.9677800001</v>
      </c>
      <c r="L9" s="16">
        <f t="shared" si="0"/>
        <v>3027355.7313200003</v>
      </c>
      <c r="M9" s="16">
        <f t="shared" si="0"/>
        <v>3027355.7313200003</v>
      </c>
      <c r="N9" s="16">
        <f t="shared" si="0"/>
        <v>3027355.7313200003</v>
      </c>
      <c r="O9" s="18" t="s">
        <v>21</v>
      </c>
    </row>
    <row r="10" spans="1:15" ht="45" x14ac:dyDescent="0.25">
      <c r="A10" s="6"/>
      <c r="B10" s="14"/>
      <c r="C10" s="7"/>
      <c r="D10" s="15" t="s">
        <v>22</v>
      </c>
      <c r="E10" s="16">
        <f>F10+K10+L10+M10+N10</f>
        <v>11199744</v>
      </c>
      <c r="F10" s="17">
        <f>F15+F23+F31+F39+F47+F55+F63+F71+F79+F87+F95+F103+F111+F119+F127+F135+F143+F167+F151+F159+F175</f>
        <v>2247792</v>
      </c>
      <c r="G10" s="17"/>
      <c r="H10" s="17"/>
      <c r="I10" s="17"/>
      <c r="J10" s="17"/>
      <c r="K10" s="16">
        <f>K15+K23+K31+K39+K47+K55+K63+K71+K79+K87+K95+K103+K111+K119+K127+K135+K143+K167+K151+K159</f>
        <v>2237988</v>
      </c>
      <c r="L10" s="16">
        <f t="shared" ref="L10:N10" si="1">L15+L23+L31+L39+L47+L55+L63+L71+L79+L87+L95+L103+L111+L119+L127+L135+L143+L167+L151+L159</f>
        <v>2237988</v>
      </c>
      <c r="M10" s="16">
        <f t="shared" si="1"/>
        <v>2237988</v>
      </c>
      <c r="N10" s="16">
        <f t="shared" si="1"/>
        <v>2237988</v>
      </c>
      <c r="O10" s="19"/>
    </row>
    <row r="11" spans="1:15" ht="33.75" x14ac:dyDescent="0.25">
      <c r="A11" s="6"/>
      <c r="B11" s="14"/>
      <c r="C11" s="7"/>
      <c r="D11" s="15" t="s">
        <v>23</v>
      </c>
      <c r="E11" s="16">
        <f t="shared" ref="E11:E13" si="2">F11+K11+L11+M11+N11</f>
        <v>0</v>
      </c>
      <c r="F11" s="17">
        <f t="shared" ref="F11:F13" si="3">F16+F24+F32+F40+F48+F56+F64+F72+F80+F88+F96+F104+F112+F120+F128+F136+F144+F168+F152+F160</f>
        <v>0</v>
      </c>
      <c r="G11" s="17"/>
      <c r="H11" s="17"/>
      <c r="I11" s="17"/>
      <c r="J11" s="17"/>
      <c r="K11" s="16">
        <f t="shared" ref="K11:N13" si="4">K16+K24+K32+K40+K48+K56+K64+K72+K80+K88+K96+K104+K112+K120+K128+K136+K144+K168+K152+K160</f>
        <v>0</v>
      </c>
      <c r="L11" s="16">
        <f t="shared" si="4"/>
        <v>0</v>
      </c>
      <c r="M11" s="16">
        <f t="shared" si="4"/>
        <v>0</v>
      </c>
      <c r="N11" s="16">
        <f t="shared" si="4"/>
        <v>0</v>
      </c>
      <c r="O11" s="19"/>
    </row>
    <row r="12" spans="1:15" ht="67.5" x14ac:dyDescent="0.25">
      <c r="A12" s="6"/>
      <c r="B12" s="14"/>
      <c r="C12" s="7"/>
      <c r="D12" s="15" t="s">
        <v>24</v>
      </c>
      <c r="E12" s="16">
        <f t="shared" si="2"/>
        <v>3875465.2550100004</v>
      </c>
      <c r="F12" s="17">
        <f t="shared" si="3"/>
        <v>777814.09327000007</v>
      </c>
      <c r="G12" s="17"/>
      <c r="H12" s="17"/>
      <c r="I12" s="17"/>
      <c r="J12" s="17"/>
      <c r="K12" s="16">
        <f t="shared" si="4"/>
        <v>729547.96778000006</v>
      </c>
      <c r="L12" s="16">
        <f t="shared" si="4"/>
        <v>789367.73132000002</v>
      </c>
      <c r="M12" s="16">
        <f t="shared" si="4"/>
        <v>789367.73132000002</v>
      </c>
      <c r="N12" s="16">
        <f t="shared" si="4"/>
        <v>789367.73132000002</v>
      </c>
      <c r="O12" s="19"/>
    </row>
    <row r="13" spans="1:15" ht="33.75" x14ac:dyDescent="0.25">
      <c r="A13" s="6"/>
      <c r="B13" s="14"/>
      <c r="C13" s="7"/>
      <c r="D13" s="15" t="s">
        <v>25</v>
      </c>
      <c r="E13" s="16">
        <f t="shared" si="2"/>
        <v>0</v>
      </c>
      <c r="F13" s="17">
        <f t="shared" si="3"/>
        <v>0</v>
      </c>
      <c r="G13" s="17"/>
      <c r="H13" s="17"/>
      <c r="I13" s="17"/>
      <c r="J13" s="17"/>
      <c r="K13" s="16">
        <f t="shared" si="4"/>
        <v>0</v>
      </c>
      <c r="L13" s="16">
        <f t="shared" si="4"/>
        <v>0</v>
      </c>
      <c r="M13" s="16">
        <f t="shared" si="4"/>
        <v>0</v>
      </c>
      <c r="N13" s="16">
        <f t="shared" si="4"/>
        <v>0</v>
      </c>
      <c r="O13" s="19"/>
    </row>
    <row r="14" spans="1:15" x14ac:dyDescent="0.25">
      <c r="A14" s="20" t="s">
        <v>26</v>
      </c>
      <c r="B14" s="14" t="s">
        <v>27</v>
      </c>
      <c r="C14" s="7" t="s">
        <v>19</v>
      </c>
      <c r="D14" s="15" t="s">
        <v>20</v>
      </c>
      <c r="E14" s="16">
        <f>E15+E16+E17+E18</f>
        <v>10770740</v>
      </c>
      <c r="F14" s="17">
        <f>F15+F16+F17+F18</f>
        <v>2154148</v>
      </c>
      <c r="G14" s="17"/>
      <c r="H14" s="17"/>
      <c r="I14" s="17"/>
      <c r="J14" s="17"/>
      <c r="K14" s="16">
        <f>K15+K16+K17+K18</f>
        <v>2154148</v>
      </c>
      <c r="L14" s="16">
        <f>L15+L16+L17+L18</f>
        <v>2154148</v>
      </c>
      <c r="M14" s="16">
        <f>M15+M16+M17+M18</f>
        <v>2154148</v>
      </c>
      <c r="N14" s="16">
        <f t="shared" ref="N14" si="5">N15+N16+N17+N18</f>
        <v>2154148</v>
      </c>
      <c r="O14" s="18" t="s">
        <v>21</v>
      </c>
    </row>
    <row r="15" spans="1:15" ht="45" x14ac:dyDescent="0.25">
      <c r="A15" s="21"/>
      <c r="B15" s="14"/>
      <c r="C15" s="7"/>
      <c r="D15" s="15" t="s">
        <v>22</v>
      </c>
      <c r="E15" s="16">
        <f>F15+K15+L15+M15+N15</f>
        <v>10770740</v>
      </c>
      <c r="F15" s="17">
        <f>644014+1478882+29038+2214</f>
        <v>2154148</v>
      </c>
      <c r="G15" s="17"/>
      <c r="H15" s="17"/>
      <c r="I15" s="17"/>
      <c r="J15" s="17"/>
      <c r="K15" s="16">
        <f>644014+1478882+29038+2214</f>
        <v>2154148</v>
      </c>
      <c r="L15" s="16">
        <f>644014+1478882+29038+2214</f>
        <v>2154148</v>
      </c>
      <c r="M15" s="16">
        <f>L15</f>
        <v>2154148</v>
      </c>
      <c r="N15" s="16">
        <f>L15</f>
        <v>2154148</v>
      </c>
      <c r="O15" s="19"/>
    </row>
    <row r="16" spans="1:15" ht="33.75" x14ac:dyDescent="0.25">
      <c r="A16" s="21"/>
      <c r="B16" s="14"/>
      <c r="C16" s="7"/>
      <c r="D16" s="15" t="s">
        <v>23</v>
      </c>
      <c r="E16" s="16">
        <f t="shared" ref="E16:E18" si="6">F16+K16+L16+M16+N16</f>
        <v>0</v>
      </c>
      <c r="F16" s="17">
        <v>0</v>
      </c>
      <c r="G16" s="17"/>
      <c r="H16" s="17"/>
      <c r="I16" s="17"/>
      <c r="J16" s="17"/>
      <c r="K16" s="16">
        <v>0</v>
      </c>
      <c r="L16" s="16">
        <v>0</v>
      </c>
      <c r="M16" s="16">
        <v>0</v>
      </c>
      <c r="N16" s="16">
        <v>0</v>
      </c>
      <c r="O16" s="19"/>
    </row>
    <row r="17" spans="1:15" ht="67.5" x14ac:dyDescent="0.25">
      <c r="A17" s="21"/>
      <c r="B17" s="14"/>
      <c r="C17" s="7"/>
      <c r="D17" s="15" t="s">
        <v>24</v>
      </c>
      <c r="E17" s="16">
        <f t="shared" si="6"/>
        <v>0</v>
      </c>
      <c r="F17" s="17">
        <v>0</v>
      </c>
      <c r="G17" s="17"/>
      <c r="H17" s="17"/>
      <c r="I17" s="17"/>
      <c r="J17" s="17"/>
      <c r="K17" s="16">
        <v>0</v>
      </c>
      <c r="L17" s="16">
        <v>0</v>
      </c>
      <c r="M17" s="16">
        <v>0</v>
      </c>
      <c r="N17" s="16">
        <v>0</v>
      </c>
      <c r="O17" s="19"/>
    </row>
    <row r="18" spans="1:15" ht="33.75" x14ac:dyDescent="0.25">
      <c r="A18" s="21"/>
      <c r="B18" s="14"/>
      <c r="C18" s="7"/>
      <c r="D18" s="15" t="s">
        <v>25</v>
      </c>
      <c r="E18" s="16">
        <f t="shared" si="6"/>
        <v>0</v>
      </c>
      <c r="F18" s="17">
        <v>0</v>
      </c>
      <c r="G18" s="17"/>
      <c r="H18" s="17"/>
      <c r="I18" s="17"/>
      <c r="J18" s="17"/>
      <c r="K18" s="16">
        <v>0</v>
      </c>
      <c r="L18" s="16">
        <v>0</v>
      </c>
      <c r="M18" s="16">
        <v>0</v>
      </c>
      <c r="N18" s="16">
        <v>0</v>
      </c>
      <c r="O18" s="19"/>
    </row>
    <row r="19" spans="1:15" x14ac:dyDescent="0.25">
      <c r="A19" s="21"/>
      <c r="B19" s="14" t="s">
        <v>28</v>
      </c>
      <c r="C19" s="22" t="s">
        <v>29</v>
      </c>
      <c r="D19" s="22" t="s">
        <v>29</v>
      </c>
      <c r="E19" s="23" t="s">
        <v>30</v>
      </c>
      <c r="F19" s="23" t="s">
        <v>12</v>
      </c>
      <c r="G19" s="7" t="s">
        <v>31</v>
      </c>
      <c r="H19" s="7"/>
      <c r="I19" s="7"/>
      <c r="J19" s="7"/>
      <c r="K19" s="23" t="s">
        <v>13</v>
      </c>
      <c r="L19" s="23" t="s">
        <v>14</v>
      </c>
      <c r="M19" s="23" t="s">
        <v>15</v>
      </c>
      <c r="N19" s="23" t="s">
        <v>16</v>
      </c>
      <c r="O19" s="19"/>
    </row>
    <row r="20" spans="1:15" ht="22.5" x14ac:dyDescent="0.25">
      <c r="A20" s="21"/>
      <c r="B20" s="14"/>
      <c r="C20" s="22"/>
      <c r="D20" s="22"/>
      <c r="E20" s="23"/>
      <c r="F20" s="23"/>
      <c r="G20" s="24" t="s">
        <v>32</v>
      </c>
      <c r="H20" s="24" t="s">
        <v>33</v>
      </c>
      <c r="I20" s="24" t="s">
        <v>34</v>
      </c>
      <c r="J20" s="24" t="s">
        <v>35</v>
      </c>
      <c r="K20" s="23"/>
      <c r="L20" s="23"/>
      <c r="M20" s="23"/>
      <c r="N20" s="23"/>
      <c r="O20" s="19"/>
    </row>
    <row r="21" spans="1:15" x14ac:dyDescent="0.25">
      <c r="A21" s="25"/>
      <c r="B21" s="14"/>
      <c r="C21" s="22"/>
      <c r="D21" s="22"/>
      <c r="E21" s="26">
        <v>100</v>
      </c>
      <c r="F21" s="27">
        <v>100</v>
      </c>
      <c r="G21" s="27">
        <v>100</v>
      </c>
      <c r="H21" s="27">
        <v>100</v>
      </c>
      <c r="I21" s="27">
        <v>100</v>
      </c>
      <c r="J21" s="26">
        <v>100</v>
      </c>
      <c r="K21" s="26">
        <v>100</v>
      </c>
      <c r="L21" s="26">
        <v>100</v>
      </c>
      <c r="M21" s="28">
        <v>100</v>
      </c>
      <c r="N21" s="28">
        <v>100</v>
      </c>
      <c r="O21" s="29"/>
    </row>
    <row r="22" spans="1:15" x14ac:dyDescent="0.25">
      <c r="A22" s="20" t="s">
        <v>36</v>
      </c>
      <c r="B22" s="14" t="s">
        <v>37</v>
      </c>
      <c r="C22" s="7" t="s">
        <v>19</v>
      </c>
      <c r="D22" s="15" t="s">
        <v>20</v>
      </c>
      <c r="E22" s="16">
        <f>E23+E24+E25+E26</f>
        <v>232555</v>
      </c>
      <c r="F22" s="17">
        <f>F23+F24+F25+F26</f>
        <v>46511</v>
      </c>
      <c r="G22" s="17"/>
      <c r="H22" s="17"/>
      <c r="I22" s="17"/>
      <c r="J22" s="17"/>
      <c r="K22" s="16">
        <f>K23+K24+K25+K26</f>
        <v>46511</v>
      </c>
      <c r="L22" s="16">
        <f>L23+L24+L25+L26</f>
        <v>46511</v>
      </c>
      <c r="M22" s="16">
        <f>M23+M24+M25+M26</f>
        <v>46511</v>
      </c>
      <c r="N22" s="16">
        <f t="shared" ref="N22" si="7">N23+N24+N25+N26</f>
        <v>46511</v>
      </c>
      <c r="O22" s="18" t="s">
        <v>21</v>
      </c>
    </row>
    <row r="23" spans="1:15" ht="45" x14ac:dyDescent="0.25">
      <c r="A23" s="21"/>
      <c r="B23" s="14"/>
      <c r="C23" s="7"/>
      <c r="D23" s="15" t="s">
        <v>22</v>
      </c>
      <c r="E23" s="16">
        <f>F23+K23+L23+M23+N23</f>
        <v>232555</v>
      </c>
      <c r="F23" s="17">
        <f>7638+38812+61</f>
        <v>46511</v>
      </c>
      <c r="G23" s="17"/>
      <c r="H23" s="17"/>
      <c r="I23" s="17"/>
      <c r="J23" s="17"/>
      <c r="K23" s="16">
        <f>7638+38812+61</f>
        <v>46511</v>
      </c>
      <c r="L23" s="16">
        <f>7638+38812+61</f>
        <v>46511</v>
      </c>
      <c r="M23" s="16">
        <f>L23</f>
        <v>46511</v>
      </c>
      <c r="N23" s="16">
        <f>L23</f>
        <v>46511</v>
      </c>
      <c r="O23" s="19"/>
    </row>
    <row r="24" spans="1:15" ht="33.75" x14ac:dyDescent="0.25">
      <c r="A24" s="21"/>
      <c r="B24" s="14"/>
      <c r="C24" s="7"/>
      <c r="D24" s="15" t="s">
        <v>23</v>
      </c>
      <c r="E24" s="16">
        <f t="shared" ref="E24:E26" si="8">F24+K24+L24+M24+N24</f>
        <v>0</v>
      </c>
      <c r="F24" s="17">
        <v>0</v>
      </c>
      <c r="G24" s="17"/>
      <c r="H24" s="17"/>
      <c r="I24" s="17"/>
      <c r="J24" s="17"/>
      <c r="K24" s="16">
        <v>0</v>
      </c>
      <c r="L24" s="16">
        <v>0</v>
      </c>
      <c r="M24" s="16">
        <v>0</v>
      </c>
      <c r="N24" s="16">
        <v>0</v>
      </c>
      <c r="O24" s="19"/>
    </row>
    <row r="25" spans="1:15" ht="67.5" x14ac:dyDescent="0.25">
      <c r="A25" s="21"/>
      <c r="B25" s="14"/>
      <c r="C25" s="7"/>
      <c r="D25" s="15" t="s">
        <v>24</v>
      </c>
      <c r="E25" s="16">
        <f t="shared" si="8"/>
        <v>0</v>
      </c>
      <c r="F25" s="17">
        <v>0</v>
      </c>
      <c r="G25" s="17"/>
      <c r="H25" s="17"/>
      <c r="I25" s="17"/>
      <c r="J25" s="17"/>
      <c r="K25" s="16">
        <v>0</v>
      </c>
      <c r="L25" s="16">
        <v>0</v>
      </c>
      <c r="M25" s="16">
        <v>0</v>
      </c>
      <c r="N25" s="16">
        <v>0</v>
      </c>
      <c r="O25" s="19"/>
    </row>
    <row r="26" spans="1:15" ht="33.75" x14ac:dyDescent="0.25">
      <c r="A26" s="21"/>
      <c r="B26" s="14"/>
      <c r="C26" s="7"/>
      <c r="D26" s="15" t="s">
        <v>25</v>
      </c>
      <c r="E26" s="16">
        <f t="shared" si="8"/>
        <v>0</v>
      </c>
      <c r="F26" s="17">
        <v>0</v>
      </c>
      <c r="G26" s="17"/>
      <c r="H26" s="17"/>
      <c r="I26" s="17"/>
      <c r="J26" s="17"/>
      <c r="K26" s="16">
        <v>0</v>
      </c>
      <c r="L26" s="16">
        <v>0</v>
      </c>
      <c r="M26" s="16">
        <v>0</v>
      </c>
      <c r="N26" s="16">
        <v>0</v>
      </c>
      <c r="O26" s="19"/>
    </row>
    <row r="27" spans="1:15" x14ac:dyDescent="0.25">
      <c r="A27" s="21"/>
      <c r="B27" s="14" t="s">
        <v>38</v>
      </c>
      <c r="C27" s="22" t="s">
        <v>29</v>
      </c>
      <c r="D27" s="22" t="s">
        <v>29</v>
      </c>
      <c r="E27" s="23" t="s">
        <v>30</v>
      </c>
      <c r="F27" s="23" t="s">
        <v>12</v>
      </c>
      <c r="G27" s="7" t="s">
        <v>31</v>
      </c>
      <c r="H27" s="7"/>
      <c r="I27" s="7"/>
      <c r="J27" s="7"/>
      <c r="K27" s="23" t="s">
        <v>13</v>
      </c>
      <c r="L27" s="23" t="s">
        <v>14</v>
      </c>
      <c r="M27" s="23" t="s">
        <v>15</v>
      </c>
      <c r="N27" s="23" t="s">
        <v>16</v>
      </c>
      <c r="O27" s="19"/>
    </row>
    <row r="28" spans="1:15" ht="22.5" x14ac:dyDescent="0.25">
      <c r="A28" s="21"/>
      <c r="B28" s="14"/>
      <c r="C28" s="22"/>
      <c r="D28" s="22"/>
      <c r="E28" s="23"/>
      <c r="F28" s="23"/>
      <c r="G28" s="24" t="s">
        <v>32</v>
      </c>
      <c r="H28" s="24" t="s">
        <v>33</v>
      </c>
      <c r="I28" s="24" t="s">
        <v>34</v>
      </c>
      <c r="J28" s="24" t="s">
        <v>35</v>
      </c>
      <c r="K28" s="23"/>
      <c r="L28" s="23"/>
      <c r="M28" s="23"/>
      <c r="N28" s="23"/>
      <c r="O28" s="19"/>
    </row>
    <row r="29" spans="1:15" x14ac:dyDescent="0.25">
      <c r="A29" s="25"/>
      <c r="B29" s="14"/>
      <c r="C29" s="22"/>
      <c r="D29" s="22"/>
      <c r="E29" s="26">
        <v>100</v>
      </c>
      <c r="F29" s="27">
        <v>100</v>
      </c>
      <c r="G29" s="27">
        <v>100</v>
      </c>
      <c r="H29" s="27">
        <v>100</v>
      </c>
      <c r="I29" s="27">
        <v>100</v>
      </c>
      <c r="J29" s="26">
        <v>100</v>
      </c>
      <c r="K29" s="26">
        <v>100</v>
      </c>
      <c r="L29" s="26">
        <v>100</v>
      </c>
      <c r="M29" s="28">
        <v>100</v>
      </c>
      <c r="N29" s="28">
        <v>100</v>
      </c>
      <c r="O29" s="29"/>
    </row>
    <row r="30" spans="1:15" x14ac:dyDescent="0.25">
      <c r="A30" s="6" t="s">
        <v>39</v>
      </c>
      <c r="B30" s="14" t="s">
        <v>40</v>
      </c>
      <c r="C30" s="7" t="s">
        <v>19</v>
      </c>
      <c r="D30" s="15" t="s">
        <v>20</v>
      </c>
      <c r="E30" s="16">
        <f>E31+E32+E33+E34</f>
        <v>152350</v>
      </c>
      <c r="F30" s="17">
        <f>F31+F32+F33+F34</f>
        <v>30470</v>
      </c>
      <c r="G30" s="17"/>
      <c r="H30" s="17"/>
      <c r="I30" s="17"/>
      <c r="J30" s="17"/>
      <c r="K30" s="16">
        <f>K31+K32+K33+K34</f>
        <v>30470</v>
      </c>
      <c r="L30" s="16">
        <f>L31+L32+L33+L34</f>
        <v>30470</v>
      </c>
      <c r="M30" s="16">
        <f>M31+M32+M33+M34</f>
        <v>30470</v>
      </c>
      <c r="N30" s="16">
        <f t="shared" ref="N30" si="9">N31+N32+N33+N34</f>
        <v>30470</v>
      </c>
      <c r="O30" s="18" t="s">
        <v>21</v>
      </c>
    </row>
    <row r="31" spans="1:15" ht="45" x14ac:dyDescent="0.25">
      <c r="A31" s="6"/>
      <c r="B31" s="14"/>
      <c r="C31" s="7"/>
      <c r="D31" s="15" t="s">
        <v>22</v>
      </c>
      <c r="E31" s="16">
        <f>F31+K31+L31+M31+N31</f>
        <v>152350</v>
      </c>
      <c r="F31" s="17">
        <f>961.59754+290.40246+289+28929</f>
        <v>30470</v>
      </c>
      <c r="G31" s="17"/>
      <c r="H31" s="17"/>
      <c r="I31" s="17"/>
      <c r="J31" s="17"/>
      <c r="K31" s="16">
        <f>961.59754+290.40246+289+28929</f>
        <v>30470</v>
      </c>
      <c r="L31" s="16">
        <f>961.59754+290.40246+289+28929</f>
        <v>30470</v>
      </c>
      <c r="M31" s="16">
        <f>L31</f>
        <v>30470</v>
      </c>
      <c r="N31" s="16">
        <f>L31</f>
        <v>30470</v>
      </c>
      <c r="O31" s="19"/>
    </row>
    <row r="32" spans="1:15" ht="33.75" x14ac:dyDescent="0.25">
      <c r="A32" s="6"/>
      <c r="B32" s="14"/>
      <c r="C32" s="7"/>
      <c r="D32" s="15" t="s">
        <v>23</v>
      </c>
      <c r="E32" s="16">
        <f t="shared" ref="E32:E34" si="10">F32+K32+L32+M32+N32</f>
        <v>0</v>
      </c>
      <c r="F32" s="17">
        <v>0</v>
      </c>
      <c r="G32" s="17"/>
      <c r="H32" s="17"/>
      <c r="I32" s="17"/>
      <c r="J32" s="17"/>
      <c r="K32" s="16">
        <v>0</v>
      </c>
      <c r="L32" s="16">
        <v>0</v>
      </c>
      <c r="M32" s="16">
        <v>0</v>
      </c>
      <c r="N32" s="16">
        <v>0</v>
      </c>
      <c r="O32" s="19"/>
    </row>
    <row r="33" spans="1:15" ht="67.5" x14ac:dyDescent="0.25">
      <c r="A33" s="6"/>
      <c r="B33" s="14"/>
      <c r="C33" s="7"/>
      <c r="D33" s="15" t="s">
        <v>24</v>
      </c>
      <c r="E33" s="16">
        <f t="shared" si="10"/>
        <v>0</v>
      </c>
      <c r="F33" s="17">
        <v>0</v>
      </c>
      <c r="G33" s="17"/>
      <c r="H33" s="17"/>
      <c r="I33" s="17"/>
      <c r="J33" s="17"/>
      <c r="K33" s="16">
        <v>0</v>
      </c>
      <c r="L33" s="16">
        <v>0</v>
      </c>
      <c r="M33" s="16">
        <v>0</v>
      </c>
      <c r="N33" s="16">
        <v>0</v>
      </c>
      <c r="O33" s="19"/>
    </row>
    <row r="34" spans="1:15" ht="33.75" x14ac:dyDescent="0.25">
      <c r="A34" s="6"/>
      <c r="B34" s="14"/>
      <c r="C34" s="7"/>
      <c r="D34" s="15" t="s">
        <v>25</v>
      </c>
      <c r="E34" s="16">
        <f t="shared" si="10"/>
        <v>0</v>
      </c>
      <c r="F34" s="17">
        <v>0</v>
      </c>
      <c r="G34" s="17"/>
      <c r="H34" s="17"/>
      <c r="I34" s="17"/>
      <c r="J34" s="17"/>
      <c r="K34" s="16">
        <v>0</v>
      </c>
      <c r="L34" s="16">
        <v>0</v>
      </c>
      <c r="M34" s="16">
        <v>0</v>
      </c>
      <c r="N34" s="16">
        <v>0</v>
      </c>
      <c r="O34" s="19"/>
    </row>
    <row r="35" spans="1:15" x14ac:dyDescent="0.25">
      <c r="A35" s="6"/>
      <c r="B35" s="30" t="s">
        <v>41</v>
      </c>
      <c r="C35" s="22" t="s">
        <v>29</v>
      </c>
      <c r="D35" s="22" t="s">
        <v>29</v>
      </c>
      <c r="E35" s="23" t="s">
        <v>30</v>
      </c>
      <c r="F35" s="23" t="s">
        <v>12</v>
      </c>
      <c r="G35" s="7" t="s">
        <v>31</v>
      </c>
      <c r="H35" s="7"/>
      <c r="I35" s="7"/>
      <c r="J35" s="7"/>
      <c r="K35" s="23" t="s">
        <v>13</v>
      </c>
      <c r="L35" s="23" t="s">
        <v>14</v>
      </c>
      <c r="M35" s="23" t="s">
        <v>15</v>
      </c>
      <c r="N35" s="23" t="s">
        <v>16</v>
      </c>
      <c r="O35" s="19"/>
    </row>
    <row r="36" spans="1:15" ht="22.5" x14ac:dyDescent="0.25">
      <c r="A36" s="6"/>
      <c r="B36" s="30"/>
      <c r="C36" s="22"/>
      <c r="D36" s="22"/>
      <c r="E36" s="23"/>
      <c r="F36" s="23"/>
      <c r="G36" s="24" t="s">
        <v>32</v>
      </c>
      <c r="H36" s="24" t="s">
        <v>33</v>
      </c>
      <c r="I36" s="24" t="s">
        <v>34</v>
      </c>
      <c r="J36" s="24" t="s">
        <v>35</v>
      </c>
      <c r="K36" s="23"/>
      <c r="L36" s="23"/>
      <c r="M36" s="23"/>
      <c r="N36" s="23"/>
      <c r="O36" s="19"/>
    </row>
    <row r="37" spans="1:15" x14ac:dyDescent="0.25">
      <c r="A37" s="6"/>
      <c r="B37" s="30"/>
      <c r="C37" s="22"/>
      <c r="D37" s="22"/>
      <c r="E37" s="26">
        <v>100</v>
      </c>
      <c r="F37" s="27">
        <v>100</v>
      </c>
      <c r="G37" s="27">
        <v>100</v>
      </c>
      <c r="H37" s="27">
        <v>100</v>
      </c>
      <c r="I37" s="27">
        <v>100</v>
      </c>
      <c r="J37" s="26">
        <v>100</v>
      </c>
      <c r="K37" s="26">
        <v>100</v>
      </c>
      <c r="L37" s="26">
        <v>100</v>
      </c>
      <c r="M37" s="28">
        <v>100</v>
      </c>
      <c r="N37" s="28">
        <v>100</v>
      </c>
      <c r="O37" s="29"/>
    </row>
    <row r="38" spans="1:15" x14ac:dyDescent="0.25">
      <c r="A38" s="6" t="s">
        <v>42</v>
      </c>
      <c r="B38" s="31" t="s">
        <v>43</v>
      </c>
      <c r="C38" s="7" t="s">
        <v>19</v>
      </c>
      <c r="D38" s="15" t="s">
        <v>20</v>
      </c>
      <c r="E38" s="16">
        <f>E39+E40+E41+E42</f>
        <v>34295</v>
      </c>
      <c r="F38" s="17">
        <f>F39+F40+F41+F42</f>
        <v>6859</v>
      </c>
      <c r="G38" s="17"/>
      <c r="H38" s="17"/>
      <c r="I38" s="17"/>
      <c r="J38" s="17"/>
      <c r="K38" s="16">
        <f>K39+K40+K41+K42</f>
        <v>6859</v>
      </c>
      <c r="L38" s="16">
        <f>L39+L40+L41+L42</f>
        <v>6859</v>
      </c>
      <c r="M38" s="16">
        <f>M39+M40+M41+M42</f>
        <v>6859</v>
      </c>
      <c r="N38" s="16">
        <f t="shared" ref="N38" si="11">N39+N40+N41+N42</f>
        <v>6859</v>
      </c>
      <c r="O38" s="18" t="s">
        <v>21</v>
      </c>
    </row>
    <row r="39" spans="1:15" ht="45" x14ac:dyDescent="0.25">
      <c r="A39" s="6"/>
      <c r="B39" s="32"/>
      <c r="C39" s="7"/>
      <c r="D39" s="15" t="s">
        <v>22</v>
      </c>
      <c r="E39" s="16">
        <f>F39+K39+L39+M39+N39</f>
        <v>34295</v>
      </c>
      <c r="F39" s="17">
        <f>100+2900+3986-127</f>
        <v>6859</v>
      </c>
      <c r="G39" s="17"/>
      <c r="H39" s="17"/>
      <c r="I39" s="17"/>
      <c r="J39" s="17"/>
      <c r="K39" s="16">
        <f>100+2900+3986-127</f>
        <v>6859</v>
      </c>
      <c r="L39" s="16">
        <f>100+2900+3986-127</f>
        <v>6859</v>
      </c>
      <c r="M39" s="16">
        <f>L39</f>
        <v>6859</v>
      </c>
      <c r="N39" s="16">
        <f>L39</f>
        <v>6859</v>
      </c>
      <c r="O39" s="19"/>
    </row>
    <row r="40" spans="1:15" ht="33.75" x14ac:dyDescent="0.25">
      <c r="A40" s="6"/>
      <c r="B40" s="32"/>
      <c r="C40" s="7"/>
      <c r="D40" s="15" t="s">
        <v>23</v>
      </c>
      <c r="E40" s="16">
        <f t="shared" ref="E40:E42" si="12">F40+K40+L40+M40+N40</f>
        <v>0</v>
      </c>
      <c r="F40" s="17">
        <v>0</v>
      </c>
      <c r="G40" s="17"/>
      <c r="H40" s="17"/>
      <c r="I40" s="17"/>
      <c r="J40" s="17"/>
      <c r="K40" s="16">
        <v>0</v>
      </c>
      <c r="L40" s="16">
        <v>0</v>
      </c>
      <c r="M40" s="16">
        <v>0</v>
      </c>
      <c r="N40" s="16">
        <v>0</v>
      </c>
      <c r="O40" s="19"/>
    </row>
    <row r="41" spans="1:15" ht="67.5" x14ac:dyDescent="0.25">
      <c r="A41" s="6"/>
      <c r="B41" s="32"/>
      <c r="C41" s="7"/>
      <c r="D41" s="15" t="s">
        <v>24</v>
      </c>
      <c r="E41" s="16">
        <f t="shared" si="12"/>
        <v>0</v>
      </c>
      <c r="F41" s="17">
        <v>0</v>
      </c>
      <c r="G41" s="17"/>
      <c r="H41" s="17"/>
      <c r="I41" s="17"/>
      <c r="J41" s="17"/>
      <c r="K41" s="16">
        <v>0</v>
      </c>
      <c r="L41" s="16">
        <v>0</v>
      </c>
      <c r="M41" s="16">
        <v>0</v>
      </c>
      <c r="N41" s="16">
        <v>0</v>
      </c>
      <c r="O41" s="19"/>
    </row>
    <row r="42" spans="1:15" ht="33.75" x14ac:dyDescent="0.25">
      <c r="A42" s="6"/>
      <c r="B42" s="33"/>
      <c r="C42" s="7"/>
      <c r="D42" s="15" t="s">
        <v>25</v>
      </c>
      <c r="E42" s="16">
        <f t="shared" si="12"/>
        <v>0</v>
      </c>
      <c r="F42" s="17">
        <v>0</v>
      </c>
      <c r="G42" s="17"/>
      <c r="H42" s="17"/>
      <c r="I42" s="17"/>
      <c r="J42" s="17"/>
      <c r="K42" s="16">
        <v>0</v>
      </c>
      <c r="L42" s="16">
        <v>0</v>
      </c>
      <c r="M42" s="16">
        <v>0</v>
      </c>
      <c r="N42" s="16">
        <v>0</v>
      </c>
      <c r="O42" s="19"/>
    </row>
    <row r="43" spans="1:15" x14ac:dyDescent="0.25">
      <c r="A43" s="6"/>
      <c r="B43" s="30" t="s">
        <v>44</v>
      </c>
      <c r="C43" s="22" t="s">
        <v>29</v>
      </c>
      <c r="D43" s="22" t="s">
        <v>29</v>
      </c>
      <c r="E43" s="23" t="s">
        <v>30</v>
      </c>
      <c r="F43" s="23" t="s">
        <v>12</v>
      </c>
      <c r="G43" s="7" t="s">
        <v>31</v>
      </c>
      <c r="H43" s="7"/>
      <c r="I43" s="7"/>
      <c r="J43" s="7"/>
      <c r="K43" s="23" t="s">
        <v>13</v>
      </c>
      <c r="L43" s="23" t="s">
        <v>14</v>
      </c>
      <c r="M43" s="23" t="s">
        <v>15</v>
      </c>
      <c r="N43" s="23" t="s">
        <v>16</v>
      </c>
      <c r="O43" s="19"/>
    </row>
    <row r="44" spans="1:15" ht="22.5" x14ac:dyDescent="0.25">
      <c r="A44" s="6"/>
      <c r="B44" s="30"/>
      <c r="C44" s="22"/>
      <c r="D44" s="22"/>
      <c r="E44" s="23"/>
      <c r="F44" s="23"/>
      <c r="G44" s="24" t="s">
        <v>32</v>
      </c>
      <c r="H44" s="24" t="s">
        <v>33</v>
      </c>
      <c r="I44" s="24" t="s">
        <v>34</v>
      </c>
      <c r="J44" s="24" t="s">
        <v>35</v>
      </c>
      <c r="K44" s="23"/>
      <c r="L44" s="23"/>
      <c r="M44" s="23"/>
      <c r="N44" s="23"/>
      <c r="O44" s="19"/>
    </row>
    <row r="45" spans="1:15" x14ac:dyDescent="0.25">
      <c r="A45" s="6"/>
      <c r="B45" s="30"/>
      <c r="C45" s="22"/>
      <c r="D45" s="22"/>
      <c r="E45" s="26">
        <v>100</v>
      </c>
      <c r="F45" s="27">
        <v>100</v>
      </c>
      <c r="G45" s="27">
        <v>100</v>
      </c>
      <c r="H45" s="27">
        <v>100</v>
      </c>
      <c r="I45" s="27">
        <v>100</v>
      </c>
      <c r="J45" s="26">
        <v>100</v>
      </c>
      <c r="K45" s="26">
        <v>100</v>
      </c>
      <c r="L45" s="26">
        <v>100</v>
      </c>
      <c r="M45" s="28">
        <v>100</v>
      </c>
      <c r="N45" s="28">
        <v>100</v>
      </c>
      <c r="O45" s="29"/>
    </row>
    <row r="46" spans="1:15" x14ac:dyDescent="0.25">
      <c r="A46" s="6" t="s">
        <v>45</v>
      </c>
      <c r="B46" s="14" t="s">
        <v>46</v>
      </c>
      <c r="C46" s="7" t="s">
        <v>19</v>
      </c>
      <c r="D46" s="15" t="s">
        <v>20</v>
      </c>
      <c r="E46" s="16">
        <f>E47+E48+E49+E50</f>
        <v>0</v>
      </c>
      <c r="F46" s="17">
        <f>F47+F48+F49+F50</f>
        <v>0</v>
      </c>
      <c r="G46" s="17"/>
      <c r="H46" s="17"/>
      <c r="I46" s="17"/>
      <c r="J46" s="17"/>
      <c r="K46" s="16">
        <f>K47+K48+K49+K50</f>
        <v>0</v>
      </c>
      <c r="L46" s="16">
        <f>L47+L48+L49+L50</f>
        <v>0</v>
      </c>
      <c r="M46" s="16">
        <f>M47+M48+M49+M50</f>
        <v>0</v>
      </c>
      <c r="N46" s="16">
        <f t="shared" ref="N46" si="13">N47+N48+N49+N50</f>
        <v>0</v>
      </c>
      <c r="O46" s="18" t="s">
        <v>21</v>
      </c>
    </row>
    <row r="47" spans="1:15" ht="45" x14ac:dyDescent="0.25">
      <c r="A47" s="6"/>
      <c r="B47" s="14"/>
      <c r="C47" s="7"/>
      <c r="D47" s="15" t="s">
        <v>22</v>
      </c>
      <c r="E47" s="16">
        <f>F47+K47+L47+M47+N47</f>
        <v>0</v>
      </c>
      <c r="F47" s="17">
        <v>0</v>
      </c>
      <c r="G47" s="17"/>
      <c r="H47" s="17"/>
      <c r="I47" s="17"/>
      <c r="J47" s="17"/>
      <c r="K47" s="16">
        <v>0</v>
      </c>
      <c r="L47" s="16">
        <v>0</v>
      </c>
      <c r="M47" s="16">
        <v>0</v>
      </c>
      <c r="N47" s="16">
        <v>0</v>
      </c>
      <c r="O47" s="19"/>
    </row>
    <row r="48" spans="1:15" ht="33.75" x14ac:dyDescent="0.25">
      <c r="A48" s="6"/>
      <c r="B48" s="14"/>
      <c r="C48" s="7"/>
      <c r="D48" s="15" t="s">
        <v>23</v>
      </c>
      <c r="E48" s="16">
        <f t="shared" ref="E48:E50" si="14">F48+K48+L48+M48+N48</f>
        <v>0</v>
      </c>
      <c r="F48" s="17">
        <v>0</v>
      </c>
      <c r="G48" s="17"/>
      <c r="H48" s="17"/>
      <c r="I48" s="17"/>
      <c r="J48" s="17"/>
      <c r="K48" s="16">
        <v>0</v>
      </c>
      <c r="L48" s="16">
        <v>0</v>
      </c>
      <c r="M48" s="16">
        <v>0</v>
      </c>
      <c r="N48" s="16">
        <v>0</v>
      </c>
      <c r="O48" s="19"/>
    </row>
    <row r="49" spans="1:15" ht="67.5" x14ac:dyDescent="0.25">
      <c r="A49" s="6"/>
      <c r="B49" s="14"/>
      <c r="C49" s="7"/>
      <c r="D49" s="15" t="s">
        <v>24</v>
      </c>
      <c r="E49" s="16">
        <f t="shared" si="14"/>
        <v>0</v>
      </c>
      <c r="F49" s="17">
        <v>0</v>
      </c>
      <c r="G49" s="17"/>
      <c r="H49" s="17"/>
      <c r="I49" s="17"/>
      <c r="J49" s="17"/>
      <c r="K49" s="16">
        <v>0</v>
      </c>
      <c r="L49" s="16">
        <v>0</v>
      </c>
      <c r="M49" s="16">
        <v>0</v>
      </c>
      <c r="N49" s="16">
        <v>0</v>
      </c>
      <c r="O49" s="19"/>
    </row>
    <row r="50" spans="1:15" ht="33.75" x14ac:dyDescent="0.25">
      <c r="A50" s="6"/>
      <c r="B50" s="14"/>
      <c r="C50" s="7"/>
      <c r="D50" s="15" t="s">
        <v>25</v>
      </c>
      <c r="E50" s="16">
        <f t="shared" si="14"/>
        <v>0</v>
      </c>
      <c r="F50" s="17">
        <v>0</v>
      </c>
      <c r="G50" s="17"/>
      <c r="H50" s="17"/>
      <c r="I50" s="17"/>
      <c r="J50" s="17"/>
      <c r="K50" s="16">
        <v>0</v>
      </c>
      <c r="L50" s="16">
        <v>0</v>
      </c>
      <c r="M50" s="16">
        <v>0</v>
      </c>
      <c r="N50" s="16">
        <v>0</v>
      </c>
      <c r="O50" s="19"/>
    </row>
    <row r="51" spans="1:15" x14ac:dyDescent="0.25">
      <c r="A51" s="6"/>
      <c r="B51" s="30" t="s">
        <v>47</v>
      </c>
      <c r="C51" s="22" t="s">
        <v>29</v>
      </c>
      <c r="D51" s="22" t="s">
        <v>29</v>
      </c>
      <c r="E51" s="23" t="s">
        <v>30</v>
      </c>
      <c r="F51" s="23" t="s">
        <v>12</v>
      </c>
      <c r="G51" s="7" t="s">
        <v>31</v>
      </c>
      <c r="H51" s="7"/>
      <c r="I51" s="7"/>
      <c r="J51" s="7"/>
      <c r="K51" s="23" t="s">
        <v>13</v>
      </c>
      <c r="L51" s="23" t="s">
        <v>14</v>
      </c>
      <c r="M51" s="23" t="s">
        <v>15</v>
      </c>
      <c r="N51" s="23" t="s">
        <v>16</v>
      </c>
      <c r="O51" s="19"/>
    </row>
    <row r="52" spans="1:15" ht="22.5" x14ac:dyDescent="0.25">
      <c r="A52" s="6"/>
      <c r="B52" s="30"/>
      <c r="C52" s="22"/>
      <c r="D52" s="22"/>
      <c r="E52" s="23"/>
      <c r="F52" s="23"/>
      <c r="G52" s="24" t="s">
        <v>32</v>
      </c>
      <c r="H52" s="24" t="s">
        <v>33</v>
      </c>
      <c r="I52" s="24" t="s">
        <v>34</v>
      </c>
      <c r="J52" s="24" t="s">
        <v>35</v>
      </c>
      <c r="K52" s="23"/>
      <c r="L52" s="23"/>
      <c r="M52" s="23"/>
      <c r="N52" s="23"/>
      <c r="O52" s="19"/>
    </row>
    <row r="53" spans="1:15" x14ac:dyDescent="0.25">
      <c r="A53" s="6"/>
      <c r="B53" s="30"/>
      <c r="C53" s="22"/>
      <c r="D53" s="22"/>
      <c r="E53" s="28" t="s">
        <v>48</v>
      </c>
      <c r="F53" s="28" t="s">
        <v>48</v>
      </c>
      <c r="G53" s="28" t="s">
        <v>48</v>
      </c>
      <c r="H53" s="28" t="s">
        <v>48</v>
      </c>
      <c r="I53" s="28" t="s">
        <v>48</v>
      </c>
      <c r="J53" s="28" t="s">
        <v>48</v>
      </c>
      <c r="K53" s="28" t="s">
        <v>48</v>
      </c>
      <c r="L53" s="28" t="s">
        <v>48</v>
      </c>
      <c r="M53" s="28" t="s">
        <v>48</v>
      </c>
      <c r="N53" s="28" t="s">
        <v>48</v>
      </c>
      <c r="O53" s="29"/>
    </row>
    <row r="54" spans="1:15" x14ac:dyDescent="0.25">
      <c r="A54" s="6" t="s">
        <v>49</v>
      </c>
      <c r="B54" s="34" t="s">
        <v>50</v>
      </c>
      <c r="C54" s="7" t="s">
        <v>19</v>
      </c>
      <c r="D54" s="15" t="s">
        <v>20</v>
      </c>
      <c r="E54" s="16">
        <f>E55+E56+E57+E58</f>
        <v>0</v>
      </c>
      <c r="F54" s="35">
        <f>F55+F56+F57+F58</f>
        <v>0</v>
      </c>
      <c r="G54" s="36"/>
      <c r="H54" s="36"/>
      <c r="I54" s="36"/>
      <c r="J54" s="37"/>
      <c r="K54" s="16">
        <f>K55+K56+K57+K58</f>
        <v>0</v>
      </c>
      <c r="L54" s="16">
        <f>L55+L56+L57+L58</f>
        <v>0</v>
      </c>
      <c r="M54" s="16">
        <f>M55+M56+M57+M58</f>
        <v>0</v>
      </c>
      <c r="N54" s="16">
        <f t="shared" ref="N54" si="15">N55+N56+N57+N58</f>
        <v>0</v>
      </c>
      <c r="O54" s="18" t="s">
        <v>21</v>
      </c>
    </row>
    <row r="55" spans="1:15" ht="45" x14ac:dyDescent="0.25">
      <c r="A55" s="6"/>
      <c r="B55" s="34"/>
      <c r="C55" s="7"/>
      <c r="D55" s="15" t="s">
        <v>22</v>
      </c>
      <c r="E55" s="16">
        <f>F55+K55+L55+M55+N55</f>
        <v>0</v>
      </c>
      <c r="F55" s="17">
        <v>0</v>
      </c>
      <c r="G55" s="17"/>
      <c r="H55" s="17"/>
      <c r="I55" s="17"/>
      <c r="J55" s="17"/>
      <c r="K55" s="16">
        <v>0</v>
      </c>
      <c r="L55" s="16">
        <v>0</v>
      </c>
      <c r="M55" s="16">
        <v>0</v>
      </c>
      <c r="N55" s="16">
        <v>0</v>
      </c>
      <c r="O55" s="19"/>
    </row>
    <row r="56" spans="1:15" ht="33.75" x14ac:dyDescent="0.25">
      <c r="A56" s="6"/>
      <c r="B56" s="34"/>
      <c r="C56" s="7"/>
      <c r="D56" s="15" t="s">
        <v>23</v>
      </c>
      <c r="E56" s="16">
        <f t="shared" ref="E56:E58" si="16">F56+K56+L56+M56+N56</f>
        <v>0</v>
      </c>
      <c r="F56" s="17">
        <v>0</v>
      </c>
      <c r="G56" s="17"/>
      <c r="H56" s="17"/>
      <c r="I56" s="17"/>
      <c r="J56" s="17"/>
      <c r="K56" s="16">
        <v>0</v>
      </c>
      <c r="L56" s="16">
        <v>0</v>
      </c>
      <c r="M56" s="16">
        <v>0</v>
      </c>
      <c r="N56" s="16">
        <v>0</v>
      </c>
      <c r="O56" s="19"/>
    </row>
    <row r="57" spans="1:15" ht="67.5" x14ac:dyDescent="0.25">
      <c r="A57" s="6"/>
      <c r="B57" s="34"/>
      <c r="C57" s="7"/>
      <c r="D57" s="15" t="s">
        <v>24</v>
      </c>
      <c r="E57" s="16">
        <f t="shared" si="16"/>
        <v>0</v>
      </c>
      <c r="F57" s="17">
        <v>0</v>
      </c>
      <c r="G57" s="17"/>
      <c r="H57" s="17"/>
      <c r="I57" s="17"/>
      <c r="J57" s="17"/>
      <c r="K57" s="16">
        <v>0</v>
      </c>
      <c r="L57" s="16">
        <v>0</v>
      </c>
      <c r="M57" s="16">
        <v>0</v>
      </c>
      <c r="N57" s="16">
        <v>0</v>
      </c>
      <c r="O57" s="19"/>
    </row>
    <row r="58" spans="1:15" ht="33.75" x14ac:dyDescent="0.25">
      <c r="A58" s="6"/>
      <c r="B58" s="34"/>
      <c r="C58" s="7"/>
      <c r="D58" s="15" t="s">
        <v>25</v>
      </c>
      <c r="E58" s="16">
        <f t="shared" si="16"/>
        <v>0</v>
      </c>
      <c r="F58" s="17">
        <v>0</v>
      </c>
      <c r="G58" s="17"/>
      <c r="H58" s="17"/>
      <c r="I58" s="17"/>
      <c r="J58" s="17"/>
      <c r="K58" s="16">
        <v>0</v>
      </c>
      <c r="L58" s="16">
        <v>0</v>
      </c>
      <c r="M58" s="16">
        <v>0</v>
      </c>
      <c r="N58" s="16">
        <v>0</v>
      </c>
      <c r="O58" s="19"/>
    </row>
    <row r="59" spans="1:15" x14ac:dyDescent="0.25">
      <c r="A59" s="6"/>
      <c r="B59" s="30" t="s">
        <v>51</v>
      </c>
      <c r="C59" s="22" t="s">
        <v>29</v>
      </c>
      <c r="D59" s="22" t="s">
        <v>29</v>
      </c>
      <c r="E59" s="23" t="s">
        <v>30</v>
      </c>
      <c r="F59" s="23" t="s">
        <v>12</v>
      </c>
      <c r="G59" s="7" t="s">
        <v>31</v>
      </c>
      <c r="H59" s="7"/>
      <c r="I59" s="7"/>
      <c r="J59" s="7"/>
      <c r="K59" s="23" t="s">
        <v>13</v>
      </c>
      <c r="L59" s="23" t="s">
        <v>14</v>
      </c>
      <c r="M59" s="23" t="s">
        <v>15</v>
      </c>
      <c r="N59" s="23" t="s">
        <v>16</v>
      </c>
      <c r="O59" s="19"/>
    </row>
    <row r="60" spans="1:15" ht="22.5" x14ac:dyDescent="0.25">
      <c r="A60" s="6"/>
      <c r="B60" s="30"/>
      <c r="C60" s="22"/>
      <c r="D60" s="22"/>
      <c r="E60" s="23"/>
      <c r="F60" s="23"/>
      <c r="G60" s="24" t="s">
        <v>32</v>
      </c>
      <c r="H60" s="24" t="s">
        <v>33</v>
      </c>
      <c r="I60" s="24" t="s">
        <v>34</v>
      </c>
      <c r="J60" s="24" t="s">
        <v>35</v>
      </c>
      <c r="K60" s="23"/>
      <c r="L60" s="23"/>
      <c r="M60" s="23"/>
      <c r="N60" s="23"/>
      <c r="O60" s="19"/>
    </row>
    <row r="61" spans="1:15" x14ac:dyDescent="0.25">
      <c r="A61" s="6"/>
      <c r="B61" s="30"/>
      <c r="C61" s="22"/>
      <c r="D61" s="22"/>
      <c r="E61" s="28" t="s">
        <v>48</v>
      </c>
      <c r="F61" s="28" t="s">
        <v>48</v>
      </c>
      <c r="G61" s="28" t="s">
        <v>48</v>
      </c>
      <c r="H61" s="28" t="s">
        <v>48</v>
      </c>
      <c r="I61" s="28" t="s">
        <v>48</v>
      </c>
      <c r="J61" s="28" t="s">
        <v>48</v>
      </c>
      <c r="K61" s="28" t="s">
        <v>48</v>
      </c>
      <c r="L61" s="28" t="s">
        <v>48</v>
      </c>
      <c r="M61" s="28" t="s">
        <v>48</v>
      </c>
      <c r="N61" s="28" t="s">
        <v>48</v>
      </c>
      <c r="O61" s="29"/>
    </row>
    <row r="62" spans="1:15" x14ac:dyDescent="0.25">
      <c r="A62" s="6" t="s">
        <v>49</v>
      </c>
      <c r="B62" s="14" t="s">
        <v>52</v>
      </c>
      <c r="C62" s="7" t="s">
        <v>19</v>
      </c>
      <c r="D62" s="15" t="s">
        <v>20</v>
      </c>
      <c r="E62" s="16">
        <f>E63+E64+E65+E66</f>
        <v>0</v>
      </c>
      <c r="F62" s="17">
        <f>F63+F64+F65+F66</f>
        <v>0</v>
      </c>
      <c r="G62" s="17"/>
      <c r="H62" s="17"/>
      <c r="I62" s="17"/>
      <c r="J62" s="17"/>
      <c r="K62" s="16">
        <f>K63+K64+K65+K66</f>
        <v>0</v>
      </c>
      <c r="L62" s="16">
        <f>L63+L64+L65+L66</f>
        <v>0</v>
      </c>
      <c r="M62" s="16">
        <f>M63+M64+M65+M66</f>
        <v>0</v>
      </c>
      <c r="N62" s="16">
        <f t="shared" ref="N62" si="17">N63+N64+N65+N66</f>
        <v>0</v>
      </c>
      <c r="O62" s="18" t="s">
        <v>21</v>
      </c>
    </row>
    <row r="63" spans="1:15" ht="45" x14ac:dyDescent="0.25">
      <c r="A63" s="6"/>
      <c r="B63" s="14"/>
      <c r="C63" s="7"/>
      <c r="D63" s="15" t="s">
        <v>22</v>
      </c>
      <c r="E63" s="16">
        <f>F63+K63+L63+M63+N63</f>
        <v>0</v>
      </c>
      <c r="F63" s="17">
        <v>0</v>
      </c>
      <c r="G63" s="17"/>
      <c r="H63" s="17"/>
      <c r="I63" s="17"/>
      <c r="J63" s="17"/>
      <c r="K63" s="16">
        <v>0</v>
      </c>
      <c r="L63" s="16">
        <v>0</v>
      </c>
      <c r="M63" s="16">
        <v>0</v>
      </c>
      <c r="N63" s="16">
        <v>0</v>
      </c>
      <c r="O63" s="19"/>
    </row>
    <row r="64" spans="1:15" ht="33.75" x14ac:dyDescent="0.25">
      <c r="A64" s="6"/>
      <c r="B64" s="14"/>
      <c r="C64" s="7"/>
      <c r="D64" s="15" t="s">
        <v>23</v>
      </c>
      <c r="E64" s="16">
        <f t="shared" ref="E64:E66" si="18">F64+K64+L64+M64+N64</f>
        <v>0</v>
      </c>
      <c r="F64" s="17">
        <v>0</v>
      </c>
      <c r="G64" s="17"/>
      <c r="H64" s="17"/>
      <c r="I64" s="17"/>
      <c r="J64" s="17"/>
      <c r="K64" s="16">
        <v>0</v>
      </c>
      <c r="L64" s="16">
        <v>0</v>
      </c>
      <c r="M64" s="16">
        <v>0</v>
      </c>
      <c r="N64" s="16">
        <v>0</v>
      </c>
      <c r="O64" s="19"/>
    </row>
    <row r="65" spans="1:15" ht="67.5" x14ac:dyDescent="0.25">
      <c r="A65" s="6"/>
      <c r="B65" s="14"/>
      <c r="C65" s="7"/>
      <c r="D65" s="15" t="s">
        <v>24</v>
      </c>
      <c r="E65" s="16">
        <f t="shared" si="18"/>
        <v>0</v>
      </c>
      <c r="F65" s="17">
        <v>0</v>
      </c>
      <c r="G65" s="17"/>
      <c r="H65" s="17"/>
      <c r="I65" s="17"/>
      <c r="J65" s="17"/>
      <c r="K65" s="16">
        <v>0</v>
      </c>
      <c r="L65" s="16">
        <v>0</v>
      </c>
      <c r="M65" s="16">
        <v>0</v>
      </c>
      <c r="N65" s="16">
        <v>0</v>
      </c>
      <c r="O65" s="19"/>
    </row>
    <row r="66" spans="1:15" ht="33.75" x14ac:dyDescent="0.25">
      <c r="A66" s="6"/>
      <c r="B66" s="14"/>
      <c r="C66" s="7"/>
      <c r="D66" s="15" t="s">
        <v>25</v>
      </c>
      <c r="E66" s="16">
        <f t="shared" si="18"/>
        <v>0</v>
      </c>
      <c r="F66" s="17">
        <v>0</v>
      </c>
      <c r="G66" s="17"/>
      <c r="H66" s="17"/>
      <c r="I66" s="17"/>
      <c r="J66" s="17"/>
      <c r="K66" s="16">
        <v>0</v>
      </c>
      <c r="L66" s="16">
        <v>0</v>
      </c>
      <c r="M66" s="16">
        <v>0</v>
      </c>
      <c r="N66" s="16">
        <v>0</v>
      </c>
      <c r="O66" s="19"/>
    </row>
    <row r="67" spans="1:15" x14ac:dyDescent="0.25">
      <c r="A67" s="6"/>
      <c r="B67" s="30" t="s">
        <v>53</v>
      </c>
      <c r="C67" s="22" t="s">
        <v>29</v>
      </c>
      <c r="D67" s="22" t="s">
        <v>29</v>
      </c>
      <c r="E67" s="23" t="s">
        <v>30</v>
      </c>
      <c r="F67" s="23" t="s">
        <v>12</v>
      </c>
      <c r="G67" s="7" t="s">
        <v>31</v>
      </c>
      <c r="H67" s="7"/>
      <c r="I67" s="7"/>
      <c r="J67" s="7"/>
      <c r="K67" s="23" t="s">
        <v>13</v>
      </c>
      <c r="L67" s="23" t="s">
        <v>14</v>
      </c>
      <c r="M67" s="23" t="s">
        <v>15</v>
      </c>
      <c r="N67" s="23" t="s">
        <v>16</v>
      </c>
      <c r="O67" s="19"/>
    </row>
    <row r="68" spans="1:15" ht="22.5" x14ac:dyDescent="0.25">
      <c r="A68" s="6"/>
      <c r="B68" s="30"/>
      <c r="C68" s="22"/>
      <c r="D68" s="22"/>
      <c r="E68" s="23"/>
      <c r="F68" s="23"/>
      <c r="G68" s="24" t="s">
        <v>32</v>
      </c>
      <c r="H68" s="24" t="s">
        <v>33</v>
      </c>
      <c r="I68" s="24" t="s">
        <v>34</v>
      </c>
      <c r="J68" s="24" t="s">
        <v>35</v>
      </c>
      <c r="K68" s="23"/>
      <c r="L68" s="23"/>
      <c r="M68" s="23"/>
      <c r="N68" s="23"/>
      <c r="O68" s="19"/>
    </row>
    <row r="69" spans="1:15" x14ac:dyDescent="0.25">
      <c r="A69" s="6"/>
      <c r="B69" s="30"/>
      <c r="C69" s="22"/>
      <c r="D69" s="22"/>
      <c r="E69" s="28" t="s">
        <v>48</v>
      </c>
      <c r="F69" s="28" t="s">
        <v>48</v>
      </c>
      <c r="G69" s="28" t="s">
        <v>48</v>
      </c>
      <c r="H69" s="28" t="s">
        <v>48</v>
      </c>
      <c r="I69" s="28" t="s">
        <v>48</v>
      </c>
      <c r="J69" s="28" t="s">
        <v>48</v>
      </c>
      <c r="K69" s="28" t="s">
        <v>48</v>
      </c>
      <c r="L69" s="28" t="s">
        <v>48</v>
      </c>
      <c r="M69" s="28" t="s">
        <v>48</v>
      </c>
      <c r="N69" s="28" t="s">
        <v>48</v>
      </c>
      <c r="O69" s="29"/>
    </row>
    <row r="70" spans="1:15" x14ac:dyDescent="0.25">
      <c r="A70" s="6" t="s">
        <v>54</v>
      </c>
      <c r="B70" s="14" t="s">
        <v>55</v>
      </c>
      <c r="C70" s="7" t="s">
        <v>19</v>
      </c>
      <c r="D70" s="15" t="s">
        <v>20</v>
      </c>
      <c r="E70" s="16">
        <f>E71+E72+E73+E74</f>
        <v>0</v>
      </c>
      <c r="F70" s="17">
        <f>F71+F72+F73+F74</f>
        <v>0</v>
      </c>
      <c r="G70" s="17"/>
      <c r="H70" s="17"/>
      <c r="I70" s="17"/>
      <c r="J70" s="17"/>
      <c r="K70" s="16">
        <f>K71+K72+K73+K74</f>
        <v>0</v>
      </c>
      <c r="L70" s="16">
        <f>L71+L72+L73+L74</f>
        <v>0</v>
      </c>
      <c r="M70" s="16">
        <f>M71+M72+M73+M74</f>
        <v>0</v>
      </c>
      <c r="N70" s="16">
        <f t="shared" ref="N70" si="19">N71+N72+N73+N74</f>
        <v>0</v>
      </c>
      <c r="O70" s="18" t="s">
        <v>21</v>
      </c>
    </row>
    <row r="71" spans="1:15" ht="45" x14ac:dyDescent="0.25">
      <c r="A71" s="6"/>
      <c r="B71" s="14"/>
      <c r="C71" s="7"/>
      <c r="D71" s="15" t="s">
        <v>22</v>
      </c>
      <c r="E71" s="16">
        <f>F71+K71+L71+M71+N71</f>
        <v>0</v>
      </c>
      <c r="F71" s="17">
        <v>0</v>
      </c>
      <c r="G71" s="17"/>
      <c r="H71" s="17"/>
      <c r="I71" s="17"/>
      <c r="J71" s="17"/>
      <c r="K71" s="16">
        <v>0</v>
      </c>
      <c r="L71" s="16">
        <v>0</v>
      </c>
      <c r="M71" s="16">
        <v>0</v>
      </c>
      <c r="N71" s="16">
        <v>0</v>
      </c>
      <c r="O71" s="19"/>
    </row>
    <row r="72" spans="1:15" ht="33.75" x14ac:dyDescent="0.25">
      <c r="A72" s="6"/>
      <c r="B72" s="14"/>
      <c r="C72" s="7"/>
      <c r="D72" s="15" t="s">
        <v>23</v>
      </c>
      <c r="E72" s="16">
        <f t="shared" ref="E72:E74" si="20">F72+K72+L72+M72+N72</f>
        <v>0</v>
      </c>
      <c r="F72" s="17">
        <v>0</v>
      </c>
      <c r="G72" s="17"/>
      <c r="H72" s="17"/>
      <c r="I72" s="17"/>
      <c r="J72" s="17"/>
      <c r="K72" s="16">
        <v>0</v>
      </c>
      <c r="L72" s="16">
        <v>0</v>
      </c>
      <c r="M72" s="16">
        <v>0</v>
      </c>
      <c r="N72" s="16">
        <v>0</v>
      </c>
      <c r="O72" s="19"/>
    </row>
    <row r="73" spans="1:15" ht="67.5" x14ac:dyDescent="0.25">
      <c r="A73" s="6"/>
      <c r="B73" s="14"/>
      <c r="C73" s="7"/>
      <c r="D73" s="15" t="s">
        <v>24</v>
      </c>
      <c r="E73" s="16">
        <f t="shared" si="20"/>
        <v>0</v>
      </c>
      <c r="F73" s="17">
        <v>0</v>
      </c>
      <c r="G73" s="17"/>
      <c r="H73" s="17"/>
      <c r="I73" s="17"/>
      <c r="J73" s="17"/>
      <c r="K73" s="16">
        <v>0</v>
      </c>
      <c r="L73" s="16">
        <v>0</v>
      </c>
      <c r="M73" s="16">
        <v>0</v>
      </c>
      <c r="N73" s="16">
        <v>0</v>
      </c>
      <c r="O73" s="19"/>
    </row>
    <row r="74" spans="1:15" ht="33.75" x14ac:dyDescent="0.25">
      <c r="A74" s="6"/>
      <c r="B74" s="14"/>
      <c r="C74" s="7"/>
      <c r="D74" s="15" t="s">
        <v>25</v>
      </c>
      <c r="E74" s="16">
        <f t="shared" si="20"/>
        <v>0</v>
      </c>
      <c r="F74" s="17">
        <v>0</v>
      </c>
      <c r="G74" s="17"/>
      <c r="H74" s="17"/>
      <c r="I74" s="17"/>
      <c r="J74" s="17"/>
      <c r="K74" s="16">
        <v>0</v>
      </c>
      <c r="L74" s="16">
        <v>0</v>
      </c>
      <c r="M74" s="16">
        <v>0</v>
      </c>
      <c r="N74" s="16">
        <v>0</v>
      </c>
      <c r="O74" s="19"/>
    </row>
    <row r="75" spans="1:15" x14ac:dyDescent="0.25">
      <c r="A75" s="6"/>
      <c r="B75" s="30" t="s">
        <v>56</v>
      </c>
      <c r="C75" s="22" t="s">
        <v>29</v>
      </c>
      <c r="D75" s="22" t="s">
        <v>29</v>
      </c>
      <c r="E75" s="23" t="s">
        <v>30</v>
      </c>
      <c r="F75" s="23" t="s">
        <v>12</v>
      </c>
      <c r="G75" s="7" t="s">
        <v>31</v>
      </c>
      <c r="H75" s="7"/>
      <c r="I75" s="7"/>
      <c r="J75" s="7"/>
      <c r="K75" s="23" t="s">
        <v>13</v>
      </c>
      <c r="L75" s="23" t="s">
        <v>14</v>
      </c>
      <c r="M75" s="23" t="s">
        <v>15</v>
      </c>
      <c r="N75" s="23" t="s">
        <v>16</v>
      </c>
      <c r="O75" s="19"/>
    </row>
    <row r="76" spans="1:15" ht="22.5" x14ac:dyDescent="0.25">
      <c r="A76" s="6"/>
      <c r="B76" s="30"/>
      <c r="C76" s="22"/>
      <c r="D76" s="22"/>
      <c r="E76" s="23"/>
      <c r="F76" s="23"/>
      <c r="G76" s="24" t="s">
        <v>32</v>
      </c>
      <c r="H76" s="24" t="s">
        <v>33</v>
      </c>
      <c r="I76" s="24" t="s">
        <v>34</v>
      </c>
      <c r="J76" s="24" t="s">
        <v>35</v>
      </c>
      <c r="K76" s="23"/>
      <c r="L76" s="23"/>
      <c r="M76" s="23"/>
      <c r="N76" s="23"/>
      <c r="O76" s="19"/>
    </row>
    <row r="77" spans="1:15" x14ac:dyDescent="0.25">
      <c r="A77" s="6"/>
      <c r="B77" s="30"/>
      <c r="C77" s="22"/>
      <c r="D77" s="22"/>
      <c r="E77" s="28" t="s">
        <v>48</v>
      </c>
      <c r="F77" s="28" t="s">
        <v>48</v>
      </c>
      <c r="G77" s="28" t="s">
        <v>48</v>
      </c>
      <c r="H77" s="28" t="s">
        <v>48</v>
      </c>
      <c r="I77" s="28" t="s">
        <v>48</v>
      </c>
      <c r="J77" s="28" t="s">
        <v>48</v>
      </c>
      <c r="K77" s="28" t="s">
        <v>48</v>
      </c>
      <c r="L77" s="28" t="s">
        <v>48</v>
      </c>
      <c r="M77" s="28" t="s">
        <v>48</v>
      </c>
      <c r="N77" s="28" t="s">
        <v>48</v>
      </c>
      <c r="O77" s="29"/>
    </row>
    <row r="78" spans="1:15" x14ac:dyDescent="0.25">
      <c r="A78" s="6" t="s">
        <v>57</v>
      </c>
      <c r="B78" s="14" t="s">
        <v>58</v>
      </c>
      <c r="C78" s="7" t="s">
        <v>19</v>
      </c>
      <c r="D78" s="15" t="s">
        <v>20</v>
      </c>
      <c r="E78" s="16">
        <f>E79+E80+E81+E82</f>
        <v>3531693.6962100007</v>
      </c>
      <c r="F78" s="17">
        <f>F79+F80+F81+F82</f>
        <v>671354.53447000007</v>
      </c>
      <c r="G78" s="17"/>
      <c r="H78" s="17"/>
      <c r="I78" s="17"/>
      <c r="J78" s="17"/>
      <c r="K78" s="16">
        <f>K79+K80+K81+K82</f>
        <v>671947.96778000006</v>
      </c>
      <c r="L78" s="16">
        <f>L79+L80+L81+L82</f>
        <v>729463.73132000002</v>
      </c>
      <c r="M78" s="16">
        <f>M79+M80+M81+M82</f>
        <v>729463.73132000002</v>
      </c>
      <c r="N78" s="16">
        <f t="shared" ref="N78" si="21">N79+N80+N81+N82</f>
        <v>729463.73132000002</v>
      </c>
      <c r="O78" s="18" t="s">
        <v>21</v>
      </c>
    </row>
    <row r="79" spans="1:15" ht="45" x14ac:dyDescent="0.25">
      <c r="A79" s="6"/>
      <c r="B79" s="14"/>
      <c r="C79" s="7"/>
      <c r="D79" s="15" t="s">
        <v>22</v>
      </c>
      <c r="E79" s="16">
        <f>F79+K79+L79+M79+N79</f>
        <v>0</v>
      </c>
      <c r="F79" s="17">
        <v>0</v>
      </c>
      <c r="G79" s="17"/>
      <c r="H79" s="17"/>
      <c r="I79" s="17"/>
      <c r="J79" s="17"/>
      <c r="K79" s="16">
        <v>0</v>
      </c>
      <c r="L79" s="16">
        <v>0</v>
      </c>
      <c r="M79" s="16">
        <v>0</v>
      </c>
      <c r="N79" s="16">
        <v>0</v>
      </c>
      <c r="O79" s="19"/>
    </row>
    <row r="80" spans="1:15" ht="33.75" x14ac:dyDescent="0.25">
      <c r="A80" s="6"/>
      <c r="B80" s="14"/>
      <c r="C80" s="7"/>
      <c r="D80" s="15" t="s">
        <v>23</v>
      </c>
      <c r="E80" s="16">
        <f t="shared" ref="E80:E82" si="22">F80+K80+L80+M80+N80</f>
        <v>0</v>
      </c>
      <c r="F80" s="17">
        <v>0</v>
      </c>
      <c r="G80" s="17"/>
      <c r="H80" s="17"/>
      <c r="I80" s="17"/>
      <c r="J80" s="17"/>
      <c r="K80" s="16">
        <v>0</v>
      </c>
      <c r="L80" s="16">
        <v>0</v>
      </c>
      <c r="M80" s="16">
        <v>0</v>
      </c>
      <c r="N80" s="16">
        <v>0</v>
      </c>
      <c r="O80" s="19"/>
    </row>
    <row r="81" spans="1:15" ht="67.5" x14ac:dyDescent="0.25">
      <c r="A81" s="6"/>
      <c r="B81" s="14"/>
      <c r="C81" s="7"/>
      <c r="D81" s="15" t="s">
        <v>24</v>
      </c>
      <c r="E81" s="16">
        <f t="shared" si="22"/>
        <v>3531693.6962100007</v>
      </c>
      <c r="F81" s="17">
        <f>384562.75743+281791.77704+27277.60385-27277.60385+5000</f>
        <v>671354.53447000007</v>
      </c>
      <c r="G81" s="17"/>
      <c r="H81" s="17"/>
      <c r="I81" s="17"/>
      <c r="J81" s="17"/>
      <c r="K81" s="16">
        <f>390156.19074+281791.77704+27277.60385-27277.60385</f>
        <v>671947.96778000006</v>
      </c>
      <c r="L81" s="16">
        <f>432555.92847+296907.80285+29993.36424-29993.36424</f>
        <v>729463.73132000002</v>
      </c>
      <c r="M81" s="16">
        <f>L81</f>
        <v>729463.73132000002</v>
      </c>
      <c r="N81" s="16">
        <f>L81</f>
        <v>729463.73132000002</v>
      </c>
      <c r="O81" s="19"/>
    </row>
    <row r="82" spans="1:15" ht="33.75" x14ac:dyDescent="0.25">
      <c r="A82" s="6"/>
      <c r="B82" s="14"/>
      <c r="C82" s="7"/>
      <c r="D82" s="15" t="s">
        <v>25</v>
      </c>
      <c r="E82" s="16">
        <f t="shared" si="22"/>
        <v>0</v>
      </c>
      <c r="F82" s="17">
        <v>0</v>
      </c>
      <c r="G82" s="17"/>
      <c r="H82" s="17"/>
      <c r="I82" s="17"/>
      <c r="J82" s="17"/>
      <c r="K82" s="16">
        <v>0</v>
      </c>
      <c r="L82" s="16">
        <v>0</v>
      </c>
      <c r="M82" s="16">
        <v>0</v>
      </c>
      <c r="N82" s="16">
        <v>0</v>
      </c>
      <c r="O82" s="19"/>
    </row>
    <row r="83" spans="1:15" x14ac:dyDescent="0.25">
      <c r="A83" s="6"/>
      <c r="B83" s="30" t="s">
        <v>59</v>
      </c>
      <c r="C83" s="22" t="s">
        <v>29</v>
      </c>
      <c r="D83" s="22" t="s">
        <v>29</v>
      </c>
      <c r="E83" s="23" t="s">
        <v>30</v>
      </c>
      <c r="F83" s="23" t="s">
        <v>12</v>
      </c>
      <c r="G83" s="7" t="s">
        <v>31</v>
      </c>
      <c r="H83" s="7"/>
      <c r="I83" s="7"/>
      <c r="J83" s="7"/>
      <c r="K83" s="23" t="s">
        <v>13</v>
      </c>
      <c r="L83" s="23" t="s">
        <v>14</v>
      </c>
      <c r="M83" s="23" t="s">
        <v>15</v>
      </c>
      <c r="N83" s="23" t="s">
        <v>16</v>
      </c>
      <c r="O83" s="19"/>
    </row>
    <row r="84" spans="1:15" ht="22.5" x14ac:dyDescent="0.25">
      <c r="A84" s="6"/>
      <c r="B84" s="30"/>
      <c r="C84" s="22"/>
      <c r="D84" s="22"/>
      <c r="E84" s="23"/>
      <c r="F84" s="23"/>
      <c r="G84" s="24" t="s">
        <v>32</v>
      </c>
      <c r="H84" s="24" t="s">
        <v>33</v>
      </c>
      <c r="I84" s="24" t="s">
        <v>34</v>
      </c>
      <c r="J84" s="24" t="s">
        <v>35</v>
      </c>
      <c r="K84" s="23"/>
      <c r="L84" s="23"/>
      <c r="M84" s="23"/>
      <c r="N84" s="23"/>
      <c r="O84" s="19"/>
    </row>
    <row r="85" spans="1:15" x14ac:dyDescent="0.25">
      <c r="A85" s="6"/>
      <c r="B85" s="30"/>
      <c r="C85" s="22"/>
      <c r="D85" s="22"/>
      <c r="E85" s="28">
        <v>13</v>
      </c>
      <c r="F85" s="28">
        <v>13</v>
      </c>
      <c r="G85" s="28">
        <v>13</v>
      </c>
      <c r="H85" s="28">
        <v>13</v>
      </c>
      <c r="I85" s="28">
        <v>13</v>
      </c>
      <c r="J85" s="28">
        <v>13</v>
      </c>
      <c r="K85" s="28">
        <v>13</v>
      </c>
      <c r="L85" s="28">
        <v>13</v>
      </c>
      <c r="M85" s="28">
        <v>13</v>
      </c>
      <c r="N85" s="28">
        <v>13</v>
      </c>
      <c r="O85" s="29"/>
    </row>
    <row r="86" spans="1:15" x14ac:dyDescent="0.25">
      <c r="A86" s="6" t="s">
        <v>60</v>
      </c>
      <c r="B86" s="14" t="s">
        <v>61</v>
      </c>
      <c r="C86" s="7" t="s">
        <v>19</v>
      </c>
      <c r="D86" s="15" t="s">
        <v>20</v>
      </c>
      <c r="E86" s="16">
        <f>E87+E88+E89+E90</f>
        <v>0</v>
      </c>
      <c r="F86" s="17">
        <f>F87+F88+F89+F90</f>
        <v>0</v>
      </c>
      <c r="G86" s="17"/>
      <c r="H86" s="17"/>
      <c r="I86" s="17"/>
      <c r="J86" s="17"/>
      <c r="K86" s="16">
        <f>K87+K88+K89+K90</f>
        <v>0</v>
      </c>
      <c r="L86" s="16">
        <f>L87+L88+L89+L90</f>
        <v>0</v>
      </c>
      <c r="M86" s="16">
        <f>M87+M88+M89+M90</f>
        <v>0</v>
      </c>
      <c r="N86" s="16">
        <f t="shared" ref="N86" si="23">N87+N88+N89+N90</f>
        <v>0</v>
      </c>
      <c r="O86" s="18" t="s">
        <v>21</v>
      </c>
    </row>
    <row r="87" spans="1:15" ht="45" x14ac:dyDescent="0.25">
      <c r="A87" s="6"/>
      <c r="B87" s="14"/>
      <c r="C87" s="7"/>
      <c r="D87" s="15" t="s">
        <v>22</v>
      </c>
      <c r="E87" s="16">
        <f>F87+K87+L87+M87+N87</f>
        <v>0</v>
      </c>
      <c r="F87" s="17">
        <v>0</v>
      </c>
      <c r="G87" s="17"/>
      <c r="H87" s="17"/>
      <c r="I87" s="17"/>
      <c r="J87" s="17"/>
      <c r="K87" s="16">
        <v>0</v>
      </c>
      <c r="L87" s="16">
        <v>0</v>
      </c>
      <c r="M87" s="16">
        <v>0</v>
      </c>
      <c r="N87" s="16">
        <v>0</v>
      </c>
      <c r="O87" s="19"/>
    </row>
    <row r="88" spans="1:15" ht="33.75" x14ac:dyDescent="0.25">
      <c r="A88" s="6"/>
      <c r="B88" s="14"/>
      <c r="C88" s="7"/>
      <c r="D88" s="15" t="s">
        <v>23</v>
      </c>
      <c r="E88" s="16">
        <f t="shared" ref="E88:E90" si="24">F88+K88+L88+M88+N88</f>
        <v>0</v>
      </c>
      <c r="F88" s="17">
        <v>0</v>
      </c>
      <c r="G88" s="17"/>
      <c r="H88" s="17"/>
      <c r="I88" s="17"/>
      <c r="J88" s="17"/>
      <c r="K88" s="16">
        <v>0</v>
      </c>
      <c r="L88" s="16">
        <v>0</v>
      </c>
      <c r="M88" s="16">
        <v>0</v>
      </c>
      <c r="N88" s="16">
        <v>0</v>
      </c>
      <c r="O88" s="19"/>
    </row>
    <row r="89" spans="1:15" ht="67.5" x14ac:dyDescent="0.25">
      <c r="A89" s="6"/>
      <c r="B89" s="14"/>
      <c r="C89" s="7"/>
      <c r="D89" s="15" t="s">
        <v>24</v>
      </c>
      <c r="E89" s="16">
        <f t="shared" si="24"/>
        <v>0</v>
      </c>
      <c r="F89" s="17">
        <v>0</v>
      </c>
      <c r="G89" s="17"/>
      <c r="H89" s="17"/>
      <c r="I89" s="17"/>
      <c r="J89" s="17"/>
      <c r="K89" s="16">
        <v>0</v>
      </c>
      <c r="L89" s="16">
        <v>0</v>
      </c>
      <c r="M89" s="16">
        <v>0</v>
      </c>
      <c r="N89" s="16">
        <v>0</v>
      </c>
      <c r="O89" s="19"/>
    </row>
    <row r="90" spans="1:15" ht="33.75" x14ac:dyDescent="0.25">
      <c r="A90" s="6"/>
      <c r="B90" s="14"/>
      <c r="C90" s="7"/>
      <c r="D90" s="15" t="s">
        <v>25</v>
      </c>
      <c r="E90" s="16">
        <f t="shared" si="24"/>
        <v>0</v>
      </c>
      <c r="F90" s="17">
        <v>0</v>
      </c>
      <c r="G90" s="17"/>
      <c r="H90" s="17"/>
      <c r="I90" s="17"/>
      <c r="J90" s="17"/>
      <c r="K90" s="16">
        <v>0</v>
      </c>
      <c r="L90" s="16">
        <v>0</v>
      </c>
      <c r="M90" s="16">
        <v>0</v>
      </c>
      <c r="N90" s="16">
        <v>0</v>
      </c>
      <c r="O90" s="19"/>
    </row>
    <row r="91" spans="1:15" x14ac:dyDescent="0.25">
      <c r="A91" s="6"/>
      <c r="B91" s="30" t="s">
        <v>62</v>
      </c>
      <c r="C91" s="22" t="s">
        <v>29</v>
      </c>
      <c r="D91" s="22" t="s">
        <v>29</v>
      </c>
      <c r="E91" s="23" t="s">
        <v>30</v>
      </c>
      <c r="F91" s="23" t="s">
        <v>12</v>
      </c>
      <c r="G91" s="7" t="s">
        <v>31</v>
      </c>
      <c r="H91" s="7"/>
      <c r="I91" s="7"/>
      <c r="J91" s="7"/>
      <c r="K91" s="23" t="s">
        <v>13</v>
      </c>
      <c r="L91" s="23" t="s">
        <v>14</v>
      </c>
      <c r="M91" s="23" t="s">
        <v>15</v>
      </c>
      <c r="N91" s="23" t="s">
        <v>16</v>
      </c>
      <c r="O91" s="19"/>
    </row>
    <row r="92" spans="1:15" ht="22.5" x14ac:dyDescent="0.25">
      <c r="A92" s="6"/>
      <c r="B92" s="30"/>
      <c r="C92" s="22"/>
      <c r="D92" s="22"/>
      <c r="E92" s="23"/>
      <c r="F92" s="23"/>
      <c r="G92" s="24" t="s">
        <v>32</v>
      </c>
      <c r="H92" s="24" t="s">
        <v>33</v>
      </c>
      <c r="I92" s="24" t="s">
        <v>34</v>
      </c>
      <c r="J92" s="24" t="s">
        <v>35</v>
      </c>
      <c r="K92" s="23"/>
      <c r="L92" s="23"/>
      <c r="M92" s="23"/>
      <c r="N92" s="23"/>
      <c r="O92" s="19"/>
    </row>
    <row r="93" spans="1:15" x14ac:dyDescent="0.25">
      <c r="A93" s="6"/>
      <c r="B93" s="30"/>
      <c r="C93" s="22"/>
      <c r="D93" s="22"/>
      <c r="E93" s="28" t="s">
        <v>48</v>
      </c>
      <c r="F93" s="28" t="s">
        <v>48</v>
      </c>
      <c r="G93" s="28" t="s">
        <v>48</v>
      </c>
      <c r="H93" s="28" t="s">
        <v>48</v>
      </c>
      <c r="I93" s="28" t="s">
        <v>48</v>
      </c>
      <c r="J93" s="28" t="s">
        <v>48</v>
      </c>
      <c r="K93" s="28" t="s">
        <v>48</v>
      </c>
      <c r="L93" s="28" t="s">
        <v>48</v>
      </c>
      <c r="M93" s="28" t="s">
        <v>48</v>
      </c>
      <c r="N93" s="28" t="s">
        <v>48</v>
      </c>
      <c r="O93" s="29"/>
    </row>
    <row r="94" spans="1:15" x14ac:dyDescent="0.25">
      <c r="A94" s="6" t="s">
        <v>63</v>
      </c>
      <c r="B94" s="14" t="s">
        <v>64</v>
      </c>
      <c r="C94" s="7" t="s">
        <v>19</v>
      </c>
      <c r="D94" s="15" t="s">
        <v>20</v>
      </c>
      <c r="E94" s="16">
        <f>E95+E96+E97+E98</f>
        <v>0</v>
      </c>
      <c r="F94" s="17">
        <f>F95+F96+F97+F98</f>
        <v>0</v>
      </c>
      <c r="G94" s="17"/>
      <c r="H94" s="17"/>
      <c r="I94" s="17"/>
      <c r="J94" s="17"/>
      <c r="K94" s="16">
        <f>K95+K96+K97+K98</f>
        <v>0</v>
      </c>
      <c r="L94" s="16">
        <f>L95+L96+L97+L98</f>
        <v>0</v>
      </c>
      <c r="M94" s="16">
        <f>M95+M96+M97+M98</f>
        <v>0</v>
      </c>
      <c r="N94" s="16">
        <f t="shared" ref="N94" si="25">N95+N96+N97+N98</f>
        <v>0</v>
      </c>
      <c r="O94" s="18" t="s">
        <v>21</v>
      </c>
    </row>
    <row r="95" spans="1:15" ht="45" x14ac:dyDescent="0.25">
      <c r="A95" s="6"/>
      <c r="B95" s="14"/>
      <c r="C95" s="7"/>
      <c r="D95" s="15" t="s">
        <v>22</v>
      </c>
      <c r="E95" s="16">
        <f>F95+K95+L95+M95+N95</f>
        <v>0</v>
      </c>
      <c r="F95" s="17">
        <v>0</v>
      </c>
      <c r="G95" s="17"/>
      <c r="H95" s="17"/>
      <c r="I95" s="17"/>
      <c r="J95" s="17"/>
      <c r="K95" s="16">
        <v>0</v>
      </c>
      <c r="L95" s="16">
        <v>0</v>
      </c>
      <c r="M95" s="16">
        <v>0</v>
      </c>
      <c r="N95" s="16">
        <v>0</v>
      </c>
      <c r="O95" s="19"/>
    </row>
    <row r="96" spans="1:15" ht="33.75" x14ac:dyDescent="0.25">
      <c r="A96" s="6"/>
      <c r="B96" s="14"/>
      <c r="C96" s="7"/>
      <c r="D96" s="15" t="s">
        <v>23</v>
      </c>
      <c r="E96" s="16">
        <f t="shared" ref="E96:E98" si="26">F96+K96+L96+M96+N96</f>
        <v>0</v>
      </c>
      <c r="F96" s="17">
        <v>0</v>
      </c>
      <c r="G96" s="17"/>
      <c r="H96" s="17"/>
      <c r="I96" s="17"/>
      <c r="J96" s="17"/>
      <c r="K96" s="16">
        <v>0</v>
      </c>
      <c r="L96" s="16">
        <v>0</v>
      </c>
      <c r="M96" s="16">
        <v>0</v>
      </c>
      <c r="N96" s="16">
        <v>0</v>
      </c>
      <c r="O96" s="19"/>
    </row>
    <row r="97" spans="1:15" ht="67.5" x14ac:dyDescent="0.25">
      <c r="A97" s="6"/>
      <c r="B97" s="14"/>
      <c r="C97" s="7"/>
      <c r="D97" s="15" t="s">
        <v>24</v>
      </c>
      <c r="E97" s="16">
        <f t="shared" si="26"/>
        <v>0</v>
      </c>
      <c r="F97" s="17">
        <v>0</v>
      </c>
      <c r="G97" s="17"/>
      <c r="H97" s="17"/>
      <c r="I97" s="17"/>
      <c r="J97" s="17"/>
      <c r="K97" s="16">
        <v>0</v>
      </c>
      <c r="L97" s="16">
        <v>0</v>
      </c>
      <c r="M97" s="16">
        <v>0</v>
      </c>
      <c r="N97" s="16">
        <v>0</v>
      </c>
      <c r="O97" s="19"/>
    </row>
    <row r="98" spans="1:15" ht="33.75" x14ac:dyDescent="0.25">
      <c r="A98" s="6"/>
      <c r="B98" s="14"/>
      <c r="C98" s="7"/>
      <c r="D98" s="15" t="s">
        <v>25</v>
      </c>
      <c r="E98" s="16">
        <f t="shared" si="26"/>
        <v>0</v>
      </c>
      <c r="F98" s="17">
        <v>0</v>
      </c>
      <c r="G98" s="17"/>
      <c r="H98" s="17"/>
      <c r="I98" s="17"/>
      <c r="J98" s="17"/>
      <c r="K98" s="16">
        <v>0</v>
      </c>
      <c r="L98" s="16">
        <v>0</v>
      </c>
      <c r="M98" s="16">
        <v>0</v>
      </c>
      <c r="N98" s="16">
        <v>0</v>
      </c>
      <c r="O98" s="19"/>
    </row>
    <row r="99" spans="1:15" x14ac:dyDescent="0.25">
      <c r="A99" s="6"/>
      <c r="B99" s="30" t="s">
        <v>65</v>
      </c>
      <c r="C99" s="22" t="s">
        <v>29</v>
      </c>
      <c r="D99" s="22" t="s">
        <v>29</v>
      </c>
      <c r="E99" s="23" t="s">
        <v>30</v>
      </c>
      <c r="F99" s="23" t="s">
        <v>12</v>
      </c>
      <c r="G99" s="7" t="s">
        <v>31</v>
      </c>
      <c r="H99" s="7"/>
      <c r="I99" s="7"/>
      <c r="J99" s="7"/>
      <c r="K99" s="23" t="s">
        <v>13</v>
      </c>
      <c r="L99" s="23" t="s">
        <v>14</v>
      </c>
      <c r="M99" s="23" t="s">
        <v>15</v>
      </c>
      <c r="N99" s="23" t="s">
        <v>16</v>
      </c>
      <c r="O99" s="19"/>
    </row>
    <row r="100" spans="1:15" ht="22.5" x14ac:dyDescent="0.25">
      <c r="A100" s="6"/>
      <c r="B100" s="30"/>
      <c r="C100" s="22"/>
      <c r="D100" s="22"/>
      <c r="E100" s="23"/>
      <c r="F100" s="23"/>
      <c r="G100" s="24" t="s">
        <v>32</v>
      </c>
      <c r="H100" s="24" t="s">
        <v>33</v>
      </c>
      <c r="I100" s="24" t="s">
        <v>34</v>
      </c>
      <c r="J100" s="24" t="s">
        <v>35</v>
      </c>
      <c r="K100" s="23"/>
      <c r="L100" s="23"/>
      <c r="M100" s="23"/>
      <c r="N100" s="23"/>
      <c r="O100" s="19"/>
    </row>
    <row r="101" spans="1:15" x14ac:dyDescent="0.25">
      <c r="A101" s="6"/>
      <c r="B101" s="30"/>
      <c r="C101" s="22"/>
      <c r="D101" s="22"/>
      <c r="E101" s="28" t="s">
        <v>48</v>
      </c>
      <c r="F101" s="28" t="s">
        <v>48</v>
      </c>
      <c r="G101" s="28" t="s">
        <v>48</v>
      </c>
      <c r="H101" s="28" t="s">
        <v>48</v>
      </c>
      <c r="I101" s="28" t="s">
        <v>48</v>
      </c>
      <c r="J101" s="28" t="s">
        <v>48</v>
      </c>
      <c r="K101" s="28" t="s">
        <v>48</v>
      </c>
      <c r="L101" s="28" t="s">
        <v>48</v>
      </c>
      <c r="M101" s="28" t="s">
        <v>48</v>
      </c>
      <c r="N101" s="28" t="s">
        <v>48</v>
      </c>
      <c r="O101" s="29"/>
    </row>
    <row r="102" spans="1:15" x14ac:dyDescent="0.25">
      <c r="A102" s="6" t="s">
        <v>66</v>
      </c>
      <c r="B102" s="14" t="s">
        <v>67</v>
      </c>
      <c r="C102" s="7" t="s">
        <v>19</v>
      </c>
      <c r="D102" s="15" t="s">
        <v>20</v>
      </c>
      <c r="E102" s="16">
        <f>E103+E104+E105+E106</f>
        <v>0</v>
      </c>
      <c r="F102" s="17">
        <f>F103+F104+F105+F106</f>
        <v>0</v>
      </c>
      <c r="G102" s="17"/>
      <c r="H102" s="17"/>
      <c r="I102" s="17"/>
      <c r="J102" s="17"/>
      <c r="K102" s="16">
        <f>K103+K104+K105+K106</f>
        <v>0</v>
      </c>
      <c r="L102" s="16">
        <f>L103+L104+L105+L106</f>
        <v>0</v>
      </c>
      <c r="M102" s="16">
        <f>M103+M104+M105+M106</f>
        <v>0</v>
      </c>
      <c r="N102" s="16">
        <f t="shared" ref="N102" si="27">N103+N104+N105+N106</f>
        <v>0</v>
      </c>
      <c r="O102" s="18" t="s">
        <v>21</v>
      </c>
    </row>
    <row r="103" spans="1:15" ht="45" x14ac:dyDescent="0.25">
      <c r="A103" s="6"/>
      <c r="B103" s="14"/>
      <c r="C103" s="7"/>
      <c r="D103" s="15" t="s">
        <v>22</v>
      </c>
      <c r="E103" s="16">
        <f>F103+K103+L103+M103+N103</f>
        <v>0</v>
      </c>
      <c r="F103" s="17">
        <v>0</v>
      </c>
      <c r="G103" s="17"/>
      <c r="H103" s="17"/>
      <c r="I103" s="17"/>
      <c r="J103" s="17"/>
      <c r="K103" s="16">
        <v>0</v>
      </c>
      <c r="L103" s="16">
        <v>0</v>
      </c>
      <c r="M103" s="16">
        <v>0</v>
      </c>
      <c r="N103" s="16">
        <v>0</v>
      </c>
      <c r="O103" s="19"/>
    </row>
    <row r="104" spans="1:15" ht="33.75" x14ac:dyDescent="0.25">
      <c r="A104" s="6"/>
      <c r="B104" s="14"/>
      <c r="C104" s="7"/>
      <c r="D104" s="15" t="s">
        <v>23</v>
      </c>
      <c r="E104" s="16">
        <f t="shared" ref="E104:E106" si="28">F104+K104+L104+M104+N104</f>
        <v>0</v>
      </c>
      <c r="F104" s="17">
        <v>0</v>
      </c>
      <c r="G104" s="17"/>
      <c r="H104" s="17"/>
      <c r="I104" s="17"/>
      <c r="J104" s="17"/>
      <c r="K104" s="16">
        <v>0</v>
      </c>
      <c r="L104" s="16">
        <v>0</v>
      </c>
      <c r="M104" s="16">
        <v>0</v>
      </c>
      <c r="N104" s="16">
        <v>0</v>
      </c>
      <c r="O104" s="19"/>
    </row>
    <row r="105" spans="1:15" ht="67.5" x14ac:dyDescent="0.25">
      <c r="A105" s="6"/>
      <c r="B105" s="14"/>
      <c r="C105" s="7"/>
      <c r="D105" s="15" t="s">
        <v>24</v>
      </c>
      <c r="E105" s="16">
        <f t="shared" si="28"/>
        <v>0</v>
      </c>
      <c r="F105" s="17">
        <v>0</v>
      </c>
      <c r="G105" s="17"/>
      <c r="H105" s="17"/>
      <c r="I105" s="17"/>
      <c r="J105" s="17"/>
      <c r="K105" s="16">
        <v>0</v>
      </c>
      <c r="L105" s="16">
        <v>0</v>
      </c>
      <c r="M105" s="16">
        <v>0</v>
      </c>
      <c r="N105" s="16">
        <v>0</v>
      </c>
      <c r="O105" s="19"/>
    </row>
    <row r="106" spans="1:15" ht="33.75" x14ac:dyDescent="0.25">
      <c r="A106" s="6"/>
      <c r="B106" s="14"/>
      <c r="C106" s="7"/>
      <c r="D106" s="15" t="s">
        <v>25</v>
      </c>
      <c r="E106" s="16">
        <f t="shared" si="28"/>
        <v>0</v>
      </c>
      <c r="F106" s="17">
        <v>0</v>
      </c>
      <c r="G106" s="17"/>
      <c r="H106" s="17"/>
      <c r="I106" s="17"/>
      <c r="J106" s="17"/>
      <c r="K106" s="16">
        <v>0</v>
      </c>
      <c r="L106" s="16">
        <v>0</v>
      </c>
      <c r="M106" s="16">
        <v>0</v>
      </c>
      <c r="N106" s="16">
        <v>0</v>
      </c>
      <c r="O106" s="19"/>
    </row>
    <row r="107" spans="1:15" x14ac:dyDescent="0.25">
      <c r="A107" s="6"/>
      <c r="B107" s="30" t="s">
        <v>68</v>
      </c>
      <c r="C107" s="22" t="s">
        <v>29</v>
      </c>
      <c r="D107" s="22" t="s">
        <v>29</v>
      </c>
      <c r="E107" s="23" t="s">
        <v>30</v>
      </c>
      <c r="F107" s="23" t="s">
        <v>12</v>
      </c>
      <c r="G107" s="7" t="s">
        <v>31</v>
      </c>
      <c r="H107" s="7"/>
      <c r="I107" s="7"/>
      <c r="J107" s="7"/>
      <c r="K107" s="23" t="s">
        <v>13</v>
      </c>
      <c r="L107" s="23" t="s">
        <v>14</v>
      </c>
      <c r="M107" s="23" t="s">
        <v>15</v>
      </c>
      <c r="N107" s="23" t="s">
        <v>16</v>
      </c>
      <c r="O107" s="19"/>
    </row>
    <row r="108" spans="1:15" ht="22.5" x14ac:dyDescent="0.25">
      <c r="A108" s="6"/>
      <c r="B108" s="30"/>
      <c r="C108" s="22"/>
      <c r="D108" s="22"/>
      <c r="E108" s="23"/>
      <c r="F108" s="23"/>
      <c r="G108" s="24" t="s">
        <v>32</v>
      </c>
      <c r="H108" s="24" t="s">
        <v>33</v>
      </c>
      <c r="I108" s="24" t="s">
        <v>34</v>
      </c>
      <c r="J108" s="24" t="s">
        <v>35</v>
      </c>
      <c r="K108" s="23"/>
      <c r="L108" s="23"/>
      <c r="M108" s="23"/>
      <c r="N108" s="23"/>
      <c r="O108" s="19"/>
    </row>
    <row r="109" spans="1:15" x14ac:dyDescent="0.25">
      <c r="A109" s="6"/>
      <c r="B109" s="30"/>
      <c r="C109" s="22"/>
      <c r="D109" s="22"/>
      <c r="E109" s="28" t="s">
        <v>48</v>
      </c>
      <c r="F109" s="28" t="s">
        <v>48</v>
      </c>
      <c r="G109" s="28" t="s">
        <v>48</v>
      </c>
      <c r="H109" s="28" t="s">
        <v>48</v>
      </c>
      <c r="I109" s="28" t="s">
        <v>48</v>
      </c>
      <c r="J109" s="28" t="s">
        <v>48</v>
      </c>
      <c r="K109" s="28" t="s">
        <v>48</v>
      </c>
      <c r="L109" s="28" t="s">
        <v>48</v>
      </c>
      <c r="M109" s="28" t="s">
        <v>48</v>
      </c>
      <c r="N109" s="28" t="s">
        <v>48</v>
      </c>
      <c r="O109" s="29"/>
    </row>
    <row r="110" spans="1:15" x14ac:dyDescent="0.25">
      <c r="A110" s="6" t="s">
        <v>69</v>
      </c>
      <c r="B110" s="14" t="s">
        <v>70</v>
      </c>
      <c r="C110" s="7" t="s">
        <v>19</v>
      </c>
      <c r="D110" s="15" t="s">
        <v>20</v>
      </c>
      <c r="E110" s="16">
        <f>E111+E112+E113+E114</f>
        <v>0</v>
      </c>
      <c r="F110" s="17">
        <f>F111+F112+F113+F114</f>
        <v>0</v>
      </c>
      <c r="G110" s="17"/>
      <c r="H110" s="17"/>
      <c r="I110" s="17"/>
      <c r="J110" s="17"/>
      <c r="K110" s="16">
        <f>K111+K112+K113+K114</f>
        <v>0</v>
      </c>
      <c r="L110" s="16">
        <f>L111+L112+L113+L114</f>
        <v>0</v>
      </c>
      <c r="M110" s="16">
        <f>M111+M112+M113+M114</f>
        <v>0</v>
      </c>
      <c r="N110" s="16">
        <f t="shared" ref="N110" si="29">N111+N112+N113+N114</f>
        <v>0</v>
      </c>
      <c r="O110" s="18" t="s">
        <v>21</v>
      </c>
    </row>
    <row r="111" spans="1:15" ht="45" x14ac:dyDescent="0.25">
      <c r="A111" s="6"/>
      <c r="B111" s="14"/>
      <c r="C111" s="7"/>
      <c r="D111" s="15" t="s">
        <v>22</v>
      </c>
      <c r="E111" s="16">
        <f>F111+K111+L111+M111+N111</f>
        <v>0</v>
      </c>
      <c r="F111" s="17">
        <v>0</v>
      </c>
      <c r="G111" s="17"/>
      <c r="H111" s="17"/>
      <c r="I111" s="17"/>
      <c r="J111" s="17"/>
      <c r="K111" s="16">
        <v>0</v>
      </c>
      <c r="L111" s="16">
        <v>0</v>
      </c>
      <c r="M111" s="16">
        <v>0</v>
      </c>
      <c r="N111" s="16">
        <v>0</v>
      </c>
      <c r="O111" s="19"/>
    </row>
    <row r="112" spans="1:15" ht="33.75" x14ac:dyDescent="0.25">
      <c r="A112" s="6"/>
      <c r="B112" s="14"/>
      <c r="C112" s="7"/>
      <c r="D112" s="15" t="s">
        <v>23</v>
      </c>
      <c r="E112" s="16">
        <f t="shared" ref="E112:E114" si="30">F112+K112+L112+M112+N112</f>
        <v>0</v>
      </c>
      <c r="F112" s="17">
        <v>0</v>
      </c>
      <c r="G112" s="17"/>
      <c r="H112" s="17"/>
      <c r="I112" s="17"/>
      <c r="J112" s="17"/>
      <c r="K112" s="16">
        <v>0</v>
      </c>
      <c r="L112" s="16">
        <v>0</v>
      </c>
      <c r="M112" s="16">
        <v>0</v>
      </c>
      <c r="N112" s="16">
        <v>0</v>
      </c>
      <c r="O112" s="19"/>
    </row>
    <row r="113" spans="1:15" ht="67.5" x14ac:dyDescent="0.25">
      <c r="A113" s="6"/>
      <c r="B113" s="14"/>
      <c r="C113" s="7"/>
      <c r="D113" s="15" t="s">
        <v>24</v>
      </c>
      <c r="E113" s="16">
        <f t="shared" si="30"/>
        <v>0</v>
      </c>
      <c r="F113" s="17">
        <v>0</v>
      </c>
      <c r="G113" s="17"/>
      <c r="H113" s="17"/>
      <c r="I113" s="17"/>
      <c r="J113" s="17"/>
      <c r="K113" s="16">
        <v>0</v>
      </c>
      <c r="L113" s="16">
        <v>0</v>
      </c>
      <c r="M113" s="16">
        <v>0</v>
      </c>
      <c r="N113" s="16">
        <v>0</v>
      </c>
      <c r="O113" s="19"/>
    </row>
    <row r="114" spans="1:15" ht="33.75" x14ac:dyDescent="0.25">
      <c r="A114" s="6"/>
      <c r="B114" s="14"/>
      <c r="C114" s="7"/>
      <c r="D114" s="15" t="s">
        <v>25</v>
      </c>
      <c r="E114" s="16">
        <f t="shared" si="30"/>
        <v>0</v>
      </c>
      <c r="F114" s="17">
        <v>0</v>
      </c>
      <c r="G114" s="17"/>
      <c r="H114" s="17"/>
      <c r="I114" s="17"/>
      <c r="J114" s="17"/>
      <c r="K114" s="16">
        <v>0</v>
      </c>
      <c r="L114" s="16">
        <v>0</v>
      </c>
      <c r="M114" s="16">
        <v>0</v>
      </c>
      <c r="N114" s="16">
        <v>0</v>
      </c>
      <c r="O114" s="19"/>
    </row>
    <row r="115" spans="1:15" x14ac:dyDescent="0.25">
      <c r="A115" s="6"/>
      <c r="B115" s="30" t="s">
        <v>71</v>
      </c>
      <c r="C115" s="22" t="s">
        <v>29</v>
      </c>
      <c r="D115" s="22" t="s">
        <v>29</v>
      </c>
      <c r="E115" s="23" t="s">
        <v>30</v>
      </c>
      <c r="F115" s="23" t="s">
        <v>12</v>
      </c>
      <c r="G115" s="7" t="s">
        <v>31</v>
      </c>
      <c r="H115" s="7"/>
      <c r="I115" s="7"/>
      <c r="J115" s="7"/>
      <c r="K115" s="23" t="s">
        <v>13</v>
      </c>
      <c r="L115" s="23" t="s">
        <v>14</v>
      </c>
      <c r="M115" s="23" t="s">
        <v>15</v>
      </c>
      <c r="N115" s="23" t="s">
        <v>16</v>
      </c>
      <c r="O115" s="19"/>
    </row>
    <row r="116" spans="1:15" ht="22.5" x14ac:dyDescent="0.25">
      <c r="A116" s="6"/>
      <c r="B116" s="30"/>
      <c r="C116" s="22"/>
      <c r="D116" s="22"/>
      <c r="E116" s="23"/>
      <c r="F116" s="23"/>
      <c r="G116" s="24" t="s">
        <v>32</v>
      </c>
      <c r="H116" s="24" t="s">
        <v>33</v>
      </c>
      <c r="I116" s="24" t="s">
        <v>34</v>
      </c>
      <c r="J116" s="24" t="s">
        <v>35</v>
      </c>
      <c r="K116" s="23"/>
      <c r="L116" s="23"/>
      <c r="M116" s="23"/>
      <c r="N116" s="23"/>
      <c r="O116" s="19"/>
    </row>
    <row r="117" spans="1:15" x14ac:dyDescent="0.25">
      <c r="A117" s="6"/>
      <c r="B117" s="30"/>
      <c r="C117" s="22"/>
      <c r="D117" s="22"/>
      <c r="E117" s="28" t="s">
        <v>48</v>
      </c>
      <c r="F117" s="28" t="s">
        <v>48</v>
      </c>
      <c r="G117" s="28" t="s">
        <v>48</v>
      </c>
      <c r="H117" s="28" t="s">
        <v>48</v>
      </c>
      <c r="I117" s="28" t="s">
        <v>48</v>
      </c>
      <c r="J117" s="28" t="s">
        <v>48</v>
      </c>
      <c r="K117" s="28" t="s">
        <v>48</v>
      </c>
      <c r="L117" s="28" t="s">
        <v>48</v>
      </c>
      <c r="M117" s="28" t="s">
        <v>48</v>
      </c>
      <c r="N117" s="28" t="s">
        <v>48</v>
      </c>
      <c r="O117" s="29"/>
    </row>
    <row r="118" spans="1:15" x14ac:dyDescent="0.25">
      <c r="A118" s="6" t="s">
        <v>72</v>
      </c>
      <c r="B118" s="14" t="s">
        <v>73</v>
      </c>
      <c r="C118" s="7" t="s">
        <v>19</v>
      </c>
      <c r="D118" s="15" t="s">
        <v>20</v>
      </c>
      <c r="E118" s="16">
        <f>E119+E120+E121+E122</f>
        <v>6910</v>
      </c>
      <c r="F118" s="17">
        <f>F119+F120+F121+F122</f>
        <v>6910</v>
      </c>
      <c r="G118" s="17"/>
      <c r="H118" s="17"/>
      <c r="I118" s="17"/>
      <c r="J118" s="17"/>
      <c r="K118" s="16">
        <f>K119+K120+K121+K122</f>
        <v>0</v>
      </c>
      <c r="L118" s="16">
        <f>L119+L120+L121+L122</f>
        <v>0</v>
      </c>
      <c r="M118" s="16">
        <f>M119+M120+M121+M122</f>
        <v>0</v>
      </c>
      <c r="N118" s="16">
        <f t="shared" ref="N118" si="31">N119+N120+N121+N122</f>
        <v>0</v>
      </c>
      <c r="O118" s="18" t="s">
        <v>21</v>
      </c>
    </row>
    <row r="119" spans="1:15" ht="45" x14ac:dyDescent="0.25">
      <c r="A119" s="6"/>
      <c r="B119" s="14"/>
      <c r="C119" s="7"/>
      <c r="D119" s="15" t="s">
        <v>22</v>
      </c>
      <c r="E119" s="16">
        <f>F119+K119+L119+M119+N119</f>
        <v>6910</v>
      </c>
      <c r="F119" s="17">
        <v>6910</v>
      </c>
      <c r="G119" s="17"/>
      <c r="H119" s="17"/>
      <c r="I119" s="17"/>
      <c r="J119" s="17"/>
      <c r="K119" s="16">
        <v>0</v>
      </c>
      <c r="L119" s="16">
        <v>0</v>
      </c>
      <c r="M119" s="16">
        <v>0</v>
      </c>
      <c r="N119" s="16">
        <v>0</v>
      </c>
      <c r="O119" s="19"/>
    </row>
    <row r="120" spans="1:15" ht="33.75" x14ac:dyDescent="0.25">
      <c r="A120" s="6"/>
      <c r="B120" s="14"/>
      <c r="C120" s="7"/>
      <c r="D120" s="15" t="s">
        <v>23</v>
      </c>
      <c r="E120" s="16">
        <f t="shared" ref="E120:E122" si="32">F120+K120+L120+M120+N120</f>
        <v>0</v>
      </c>
      <c r="F120" s="17">
        <v>0</v>
      </c>
      <c r="G120" s="17"/>
      <c r="H120" s="17"/>
      <c r="I120" s="17"/>
      <c r="J120" s="17"/>
      <c r="K120" s="16">
        <v>0</v>
      </c>
      <c r="L120" s="16">
        <v>0</v>
      </c>
      <c r="M120" s="16">
        <v>0</v>
      </c>
      <c r="N120" s="16">
        <v>0</v>
      </c>
      <c r="O120" s="19"/>
    </row>
    <row r="121" spans="1:15" ht="67.5" x14ac:dyDescent="0.25">
      <c r="A121" s="6"/>
      <c r="B121" s="14"/>
      <c r="C121" s="7"/>
      <c r="D121" s="15" t="s">
        <v>24</v>
      </c>
      <c r="E121" s="16">
        <f t="shared" si="32"/>
        <v>0</v>
      </c>
      <c r="F121" s="17">
        <v>0</v>
      </c>
      <c r="G121" s="17"/>
      <c r="H121" s="17"/>
      <c r="I121" s="17"/>
      <c r="J121" s="17"/>
      <c r="K121" s="16">
        <v>0</v>
      </c>
      <c r="L121" s="16">
        <v>0</v>
      </c>
      <c r="M121" s="16">
        <v>0</v>
      </c>
      <c r="N121" s="16">
        <v>0</v>
      </c>
      <c r="O121" s="19"/>
    </row>
    <row r="122" spans="1:15" ht="33.75" x14ac:dyDescent="0.25">
      <c r="A122" s="6"/>
      <c r="B122" s="14"/>
      <c r="C122" s="7"/>
      <c r="D122" s="15" t="s">
        <v>25</v>
      </c>
      <c r="E122" s="16">
        <f t="shared" si="32"/>
        <v>0</v>
      </c>
      <c r="F122" s="17">
        <v>0</v>
      </c>
      <c r="G122" s="17"/>
      <c r="H122" s="17"/>
      <c r="I122" s="17"/>
      <c r="J122" s="17"/>
      <c r="K122" s="16">
        <v>0</v>
      </c>
      <c r="L122" s="16">
        <v>0</v>
      </c>
      <c r="M122" s="16">
        <v>0</v>
      </c>
      <c r="N122" s="16">
        <v>0</v>
      </c>
      <c r="O122" s="19"/>
    </row>
    <row r="123" spans="1:15" x14ac:dyDescent="0.25">
      <c r="A123" s="6"/>
      <c r="B123" s="38" t="s">
        <v>74</v>
      </c>
      <c r="C123" s="22" t="s">
        <v>29</v>
      </c>
      <c r="D123" s="22" t="s">
        <v>29</v>
      </c>
      <c r="E123" s="23" t="s">
        <v>30</v>
      </c>
      <c r="F123" s="23" t="s">
        <v>12</v>
      </c>
      <c r="G123" s="7" t="s">
        <v>31</v>
      </c>
      <c r="H123" s="7"/>
      <c r="I123" s="7"/>
      <c r="J123" s="7"/>
      <c r="K123" s="23" t="s">
        <v>13</v>
      </c>
      <c r="L123" s="23" t="s">
        <v>14</v>
      </c>
      <c r="M123" s="23" t="s">
        <v>15</v>
      </c>
      <c r="N123" s="23" t="s">
        <v>16</v>
      </c>
      <c r="O123" s="19"/>
    </row>
    <row r="124" spans="1:15" ht="22.5" x14ac:dyDescent="0.25">
      <c r="A124" s="6"/>
      <c r="B124" s="38"/>
      <c r="C124" s="22"/>
      <c r="D124" s="22"/>
      <c r="E124" s="23"/>
      <c r="F124" s="23"/>
      <c r="G124" s="24" t="s">
        <v>32</v>
      </c>
      <c r="H124" s="24" t="s">
        <v>33</v>
      </c>
      <c r="I124" s="24" t="s">
        <v>34</v>
      </c>
      <c r="J124" s="24" t="s">
        <v>35</v>
      </c>
      <c r="K124" s="23"/>
      <c r="L124" s="23"/>
      <c r="M124" s="23"/>
      <c r="N124" s="23"/>
      <c r="O124" s="19"/>
    </row>
    <row r="125" spans="1:15" x14ac:dyDescent="0.25">
      <c r="A125" s="6"/>
      <c r="B125" s="38"/>
      <c r="C125" s="22"/>
      <c r="D125" s="22"/>
      <c r="E125" s="28">
        <v>100</v>
      </c>
      <c r="F125" s="28">
        <v>100</v>
      </c>
      <c r="G125" s="28">
        <v>100</v>
      </c>
      <c r="H125" s="28">
        <v>100</v>
      </c>
      <c r="I125" s="28">
        <v>100</v>
      </c>
      <c r="J125" s="28">
        <v>100</v>
      </c>
      <c r="K125" s="28">
        <v>0</v>
      </c>
      <c r="L125" s="28">
        <v>0</v>
      </c>
      <c r="M125" s="28">
        <v>0</v>
      </c>
      <c r="N125" s="28">
        <v>0</v>
      </c>
      <c r="O125" s="29"/>
    </row>
    <row r="126" spans="1:15" x14ac:dyDescent="0.25">
      <c r="A126" s="6" t="s">
        <v>75</v>
      </c>
      <c r="B126" s="39" t="s">
        <v>76</v>
      </c>
      <c r="C126" s="7" t="s">
        <v>19</v>
      </c>
      <c r="D126" s="15" t="s">
        <v>20</v>
      </c>
      <c r="E126" s="16">
        <f>E127+E128+E129+E130</f>
        <v>0</v>
      </c>
      <c r="F126" s="17">
        <f>F127+F128+F129+F130</f>
        <v>0</v>
      </c>
      <c r="G126" s="17"/>
      <c r="H126" s="17"/>
      <c r="I126" s="17"/>
      <c r="J126" s="17"/>
      <c r="K126" s="16">
        <f>K127+K128+K129+K130</f>
        <v>0</v>
      </c>
      <c r="L126" s="16">
        <f>L127+L128+L129+L130</f>
        <v>0</v>
      </c>
      <c r="M126" s="16">
        <f>M127+M128+M129+M130</f>
        <v>0</v>
      </c>
      <c r="N126" s="16">
        <f t="shared" ref="N126" si="33">N127+N128+N129+N130</f>
        <v>0</v>
      </c>
      <c r="O126" s="18" t="s">
        <v>21</v>
      </c>
    </row>
    <row r="127" spans="1:15" ht="45" x14ac:dyDescent="0.25">
      <c r="A127" s="6"/>
      <c r="B127" s="40"/>
      <c r="C127" s="7"/>
      <c r="D127" s="15" t="s">
        <v>22</v>
      </c>
      <c r="E127" s="16">
        <f>F127+K127+L127+M127+N127</f>
        <v>0</v>
      </c>
      <c r="F127" s="17">
        <v>0</v>
      </c>
      <c r="G127" s="17"/>
      <c r="H127" s="17"/>
      <c r="I127" s="17"/>
      <c r="J127" s="17"/>
      <c r="K127" s="16">
        <v>0</v>
      </c>
      <c r="L127" s="16">
        <v>0</v>
      </c>
      <c r="M127" s="16">
        <v>0</v>
      </c>
      <c r="N127" s="16">
        <v>0</v>
      </c>
      <c r="O127" s="19"/>
    </row>
    <row r="128" spans="1:15" ht="33.75" x14ac:dyDescent="0.25">
      <c r="A128" s="6"/>
      <c r="B128" s="40"/>
      <c r="C128" s="7"/>
      <c r="D128" s="15" t="s">
        <v>23</v>
      </c>
      <c r="E128" s="16">
        <f t="shared" ref="E128:E130" si="34">F128+K128+L128+M128+N128</f>
        <v>0</v>
      </c>
      <c r="F128" s="17">
        <v>0</v>
      </c>
      <c r="G128" s="17"/>
      <c r="H128" s="17"/>
      <c r="I128" s="17"/>
      <c r="J128" s="17"/>
      <c r="K128" s="16">
        <v>0</v>
      </c>
      <c r="L128" s="16">
        <v>0</v>
      </c>
      <c r="M128" s="16">
        <v>0</v>
      </c>
      <c r="N128" s="16">
        <v>0</v>
      </c>
      <c r="O128" s="19"/>
    </row>
    <row r="129" spans="1:15" ht="67.5" x14ac:dyDescent="0.25">
      <c r="A129" s="6"/>
      <c r="B129" s="40"/>
      <c r="C129" s="7"/>
      <c r="D129" s="15" t="s">
        <v>24</v>
      </c>
      <c r="E129" s="16">
        <f t="shared" si="34"/>
        <v>0</v>
      </c>
      <c r="F129" s="17">
        <v>0</v>
      </c>
      <c r="G129" s="17"/>
      <c r="H129" s="17"/>
      <c r="I129" s="17"/>
      <c r="J129" s="17"/>
      <c r="K129" s="16">
        <v>0</v>
      </c>
      <c r="L129" s="16">
        <v>0</v>
      </c>
      <c r="M129" s="16">
        <v>0</v>
      </c>
      <c r="N129" s="16">
        <v>0</v>
      </c>
      <c r="O129" s="19"/>
    </row>
    <row r="130" spans="1:15" ht="33.75" x14ac:dyDescent="0.25">
      <c r="A130" s="6"/>
      <c r="B130" s="41"/>
      <c r="C130" s="7"/>
      <c r="D130" s="15" t="s">
        <v>25</v>
      </c>
      <c r="E130" s="16">
        <f t="shared" si="34"/>
        <v>0</v>
      </c>
      <c r="F130" s="17">
        <v>0</v>
      </c>
      <c r="G130" s="17"/>
      <c r="H130" s="17"/>
      <c r="I130" s="17"/>
      <c r="J130" s="17"/>
      <c r="K130" s="16">
        <v>0</v>
      </c>
      <c r="L130" s="16">
        <v>0</v>
      </c>
      <c r="M130" s="16">
        <v>0</v>
      </c>
      <c r="N130" s="16">
        <v>0</v>
      </c>
      <c r="O130" s="19"/>
    </row>
    <row r="131" spans="1:15" x14ac:dyDescent="0.25">
      <c r="A131" s="6"/>
      <c r="B131" s="38" t="s">
        <v>77</v>
      </c>
      <c r="C131" s="22" t="s">
        <v>29</v>
      </c>
      <c r="D131" s="22" t="s">
        <v>29</v>
      </c>
      <c r="E131" s="23" t="s">
        <v>30</v>
      </c>
      <c r="F131" s="23" t="s">
        <v>12</v>
      </c>
      <c r="G131" s="7" t="s">
        <v>31</v>
      </c>
      <c r="H131" s="7"/>
      <c r="I131" s="7"/>
      <c r="J131" s="7"/>
      <c r="K131" s="23" t="s">
        <v>13</v>
      </c>
      <c r="L131" s="23" t="s">
        <v>14</v>
      </c>
      <c r="M131" s="23" t="s">
        <v>15</v>
      </c>
      <c r="N131" s="23" t="s">
        <v>16</v>
      </c>
      <c r="O131" s="19"/>
    </row>
    <row r="132" spans="1:15" ht="22.5" x14ac:dyDescent="0.25">
      <c r="A132" s="6"/>
      <c r="B132" s="38"/>
      <c r="C132" s="22"/>
      <c r="D132" s="22"/>
      <c r="E132" s="23"/>
      <c r="F132" s="23"/>
      <c r="G132" s="24" t="s">
        <v>32</v>
      </c>
      <c r="H132" s="24" t="s">
        <v>33</v>
      </c>
      <c r="I132" s="24" t="s">
        <v>34</v>
      </c>
      <c r="J132" s="24" t="s">
        <v>35</v>
      </c>
      <c r="K132" s="23"/>
      <c r="L132" s="23"/>
      <c r="M132" s="23"/>
      <c r="N132" s="23"/>
      <c r="O132" s="19"/>
    </row>
    <row r="133" spans="1:15" x14ac:dyDescent="0.25">
      <c r="A133" s="6"/>
      <c r="B133" s="38"/>
      <c r="C133" s="22"/>
      <c r="D133" s="22"/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9"/>
    </row>
    <row r="134" spans="1:15" x14ac:dyDescent="0.25">
      <c r="A134" s="20" t="s">
        <v>78</v>
      </c>
      <c r="B134" s="31" t="s">
        <v>79</v>
      </c>
      <c r="C134" s="7" t="s">
        <v>19</v>
      </c>
      <c r="D134" s="15" t="s">
        <v>20</v>
      </c>
      <c r="E134" s="16">
        <f>E135+E136+E137+E138</f>
        <v>302771.5588</v>
      </c>
      <c r="F134" s="17">
        <f>F135+F136+F137+F138</f>
        <v>65459.558799999999</v>
      </c>
      <c r="G134" s="17"/>
      <c r="H134" s="17"/>
      <c r="I134" s="17"/>
      <c r="J134" s="17"/>
      <c r="K134" s="16">
        <f>K135+K136+K137+K138</f>
        <v>57600</v>
      </c>
      <c r="L134" s="16">
        <f>L135+L136+L137+L138</f>
        <v>59904</v>
      </c>
      <c r="M134" s="16">
        <f>M135+M136+M137+M138</f>
        <v>59904</v>
      </c>
      <c r="N134" s="16">
        <f t="shared" ref="N134" si="35">N135+N136+N137+N138</f>
        <v>59904</v>
      </c>
      <c r="O134" s="18" t="s">
        <v>21</v>
      </c>
    </row>
    <row r="135" spans="1:15" ht="45" x14ac:dyDescent="0.25">
      <c r="A135" s="21"/>
      <c r="B135" s="32"/>
      <c r="C135" s="7"/>
      <c r="D135" s="15" t="s">
        <v>22</v>
      </c>
      <c r="E135" s="16">
        <f>F135+K135+L135+M135+N135</f>
        <v>0</v>
      </c>
      <c r="F135" s="17">
        <v>0</v>
      </c>
      <c r="G135" s="17"/>
      <c r="H135" s="17"/>
      <c r="I135" s="17"/>
      <c r="J135" s="17"/>
      <c r="K135" s="16">
        <v>0</v>
      </c>
      <c r="L135" s="16">
        <v>0</v>
      </c>
      <c r="M135" s="16">
        <v>0</v>
      </c>
      <c r="N135" s="16">
        <v>0</v>
      </c>
      <c r="O135" s="19"/>
    </row>
    <row r="136" spans="1:15" ht="33.75" x14ac:dyDescent="0.25">
      <c r="A136" s="21"/>
      <c r="B136" s="32"/>
      <c r="C136" s="7"/>
      <c r="D136" s="15" t="s">
        <v>23</v>
      </c>
      <c r="E136" s="16">
        <f t="shared" ref="E136:E138" si="36">F136+K136+L136+M136+N136</f>
        <v>0</v>
      </c>
      <c r="F136" s="17">
        <v>0</v>
      </c>
      <c r="G136" s="17"/>
      <c r="H136" s="17"/>
      <c r="I136" s="17"/>
      <c r="J136" s="17"/>
      <c r="K136" s="16">
        <v>0</v>
      </c>
      <c r="L136" s="16">
        <v>0</v>
      </c>
      <c r="M136" s="16">
        <v>0</v>
      </c>
      <c r="N136" s="16">
        <v>0</v>
      </c>
      <c r="O136" s="19"/>
    </row>
    <row r="137" spans="1:15" ht="67.5" x14ac:dyDescent="0.25">
      <c r="A137" s="21"/>
      <c r="B137" s="32"/>
      <c r="C137" s="7"/>
      <c r="D137" s="15" t="s">
        <v>24</v>
      </c>
      <c r="E137" s="16">
        <f t="shared" si="36"/>
        <v>302771.5588</v>
      </c>
      <c r="F137" s="42">
        <f>51200+14259.5588</f>
        <v>65459.558799999999</v>
      </c>
      <c r="G137" s="42"/>
      <c r="H137" s="42"/>
      <c r="I137" s="42"/>
      <c r="J137" s="42"/>
      <c r="K137" s="16">
        <v>57600</v>
      </c>
      <c r="L137" s="16">
        <v>59904</v>
      </c>
      <c r="M137" s="16">
        <f>L137</f>
        <v>59904</v>
      </c>
      <c r="N137" s="16">
        <f>L137</f>
        <v>59904</v>
      </c>
      <c r="O137" s="19"/>
    </row>
    <row r="138" spans="1:15" ht="33.75" x14ac:dyDescent="0.25">
      <c r="A138" s="21"/>
      <c r="B138" s="33"/>
      <c r="C138" s="7"/>
      <c r="D138" s="15" t="s">
        <v>25</v>
      </c>
      <c r="E138" s="16">
        <f t="shared" si="36"/>
        <v>0</v>
      </c>
      <c r="F138" s="17">
        <v>0</v>
      </c>
      <c r="G138" s="17"/>
      <c r="H138" s="17"/>
      <c r="I138" s="17"/>
      <c r="J138" s="17"/>
      <c r="K138" s="16">
        <v>0</v>
      </c>
      <c r="L138" s="16">
        <v>0</v>
      </c>
      <c r="M138" s="16">
        <v>0</v>
      </c>
      <c r="N138" s="16">
        <v>0</v>
      </c>
      <c r="O138" s="19"/>
    </row>
    <row r="139" spans="1:15" x14ac:dyDescent="0.25">
      <c r="A139" s="21"/>
      <c r="B139" s="30" t="s">
        <v>80</v>
      </c>
      <c r="C139" s="22" t="s">
        <v>29</v>
      </c>
      <c r="D139" s="22" t="s">
        <v>29</v>
      </c>
      <c r="E139" s="23" t="s">
        <v>30</v>
      </c>
      <c r="F139" s="23" t="s">
        <v>12</v>
      </c>
      <c r="G139" s="7" t="s">
        <v>31</v>
      </c>
      <c r="H139" s="7"/>
      <c r="I139" s="7"/>
      <c r="J139" s="7"/>
      <c r="K139" s="23" t="s">
        <v>13</v>
      </c>
      <c r="L139" s="23" t="s">
        <v>14</v>
      </c>
      <c r="M139" s="23" t="s">
        <v>15</v>
      </c>
      <c r="N139" s="23" t="s">
        <v>16</v>
      </c>
      <c r="O139" s="19"/>
    </row>
    <row r="140" spans="1:15" ht="22.5" x14ac:dyDescent="0.25">
      <c r="A140" s="21"/>
      <c r="B140" s="30"/>
      <c r="C140" s="22"/>
      <c r="D140" s="22"/>
      <c r="E140" s="23"/>
      <c r="F140" s="23"/>
      <c r="G140" s="24" t="s">
        <v>32</v>
      </c>
      <c r="H140" s="24" t="s">
        <v>33</v>
      </c>
      <c r="I140" s="24" t="s">
        <v>34</v>
      </c>
      <c r="J140" s="24" t="s">
        <v>35</v>
      </c>
      <c r="K140" s="23"/>
      <c r="L140" s="23"/>
      <c r="M140" s="23"/>
      <c r="N140" s="23"/>
      <c r="O140" s="19"/>
    </row>
    <row r="141" spans="1:15" x14ac:dyDescent="0.25">
      <c r="A141" s="25"/>
      <c r="B141" s="30"/>
      <c r="C141" s="22"/>
      <c r="D141" s="22"/>
      <c r="E141" s="28">
        <v>100</v>
      </c>
      <c r="F141" s="28">
        <v>100</v>
      </c>
      <c r="G141" s="28">
        <v>100</v>
      </c>
      <c r="H141" s="28">
        <v>100</v>
      </c>
      <c r="I141" s="28">
        <v>100</v>
      </c>
      <c r="J141" s="28">
        <v>100</v>
      </c>
      <c r="K141" s="28">
        <v>100</v>
      </c>
      <c r="L141" s="28">
        <v>100</v>
      </c>
      <c r="M141" s="28">
        <v>100</v>
      </c>
      <c r="N141" s="28">
        <v>100</v>
      </c>
      <c r="O141" s="29"/>
    </row>
    <row r="142" spans="1:15" x14ac:dyDescent="0.25">
      <c r="A142" s="6" t="s">
        <v>75</v>
      </c>
      <c r="B142" s="31" t="s">
        <v>81</v>
      </c>
      <c r="C142" s="7" t="s">
        <v>19</v>
      </c>
      <c r="D142" s="15" t="s">
        <v>20</v>
      </c>
      <c r="E142" s="16">
        <f>E143+E144+E145+E146</f>
        <v>0</v>
      </c>
      <c r="F142" s="17">
        <f>F143+F144+F145+F146</f>
        <v>0</v>
      </c>
      <c r="G142" s="17"/>
      <c r="H142" s="17"/>
      <c r="I142" s="17"/>
      <c r="J142" s="17"/>
      <c r="K142" s="16">
        <f>K143+K144+K145+K146</f>
        <v>0</v>
      </c>
      <c r="L142" s="16">
        <f>L143+L144+L145+L146</f>
        <v>0</v>
      </c>
      <c r="M142" s="16">
        <f>M143+M144+M145+M146</f>
        <v>0</v>
      </c>
      <c r="N142" s="16">
        <f t="shared" ref="N142" si="37">N143+N144+N145+N146</f>
        <v>0</v>
      </c>
      <c r="O142" s="18" t="s">
        <v>21</v>
      </c>
    </row>
    <row r="143" spans="1:15" ht="45" x14ac:dyDescent="0.25">
      <c r="A143" s="6"/>
      <c r="B143" s="32"/>
      <c r="C143" s="7"/>
      <c r="D143" s="15" t="s">
        <v>22</v>
      </c>
      <c r="E143" s="16">
        <f>F143+K143+L143+M143+N143</f>
        <v>0</v>
      </c>
      <c r="F143" s="17">
        <v>0</v>
      </c>
      <c r="G143" s="17"/>
      <c r="H143" s="17"/>
      <c r="I143" s="17"/>
      <c r="J143" s="17"/>
      <c r="K143" s="16">
        <v>0</v>
      </c>
      <c r="L143" s="16">
        <v>0</v>
      </c>
      <c r="M143" s="16">
        <v>0</v>
      </c>
      <c r="N143" s="16">
        <v>0</v>
      </c>
      <c r="O143" s="19"/>
    </row>
    <row r="144" spans="1:15" ht="33.75" x14ac:dyDescent="0.25">
      <c r="A144" s="6"/>
      <c r="B144" s="32"/>
      <c r="C144" s="7"/>
      <c r="D144" s="15" t="s">
        <v>23</v>
      </c>
      <c r="E144" s="16">
        <f t="shared" ref="E144:E146" si="38">F144+K144+L144+M144+N144</f>
        <v>0</v>
      </c>
      <c r="F144" s="17">
        <v>0</v>
      </c>
      <c r="G144" s="17"/>
      <c r="H144" s="17"/>
      <c r="I144" s="17"/>
      <c r="J144" s="17"/>
      <c r="K144" s="16">
        <v>0</v>
      </c>
      <c r="L144" s="16">
        <v>0</v>
      </c>
      <c r="M144" s="16">
        <v>0</v>
      </c>
      <c r="N144" s="16">
        <v>0</v>
      </c>
      <c r="O144" s="19"/>
    </row>
    <row r="145" spans="1:15" ht="67.5" x14ac:dyDescent="0.25">
      <c r="A145" s="6"/>
      <c r="B145" s="32"/>
      <c r="C145" s="7"/>
      <c r="D145" s="15" t="s">
        <v>24</v>
      </c>
      <c r="E145" s="16">
        <f t="shared" si="38"/>
        <v>0</v>
      </c>
      <c r="F145" s="17">
        <v>0</v>
      </c>
      <c r="G145" s="17"/>
      <c r="H145" s="17"/>
      <c r="I145" s="17"/>
      <c r="J145" s="17"/>
      <c r="K145" s="16">
        <v>0</v>
      </c>
      <c r="L145" s="16">
        <v>0</v>
      </c>
      <c r="M145" s="16">
        <v>0</v>
      </c>
      <c r="N145" s="16">
        <v>0</v>
      </c>
      <c r="O145" s="19"/>
    </row>
    <row r="146" spans="1:15" ht="33.75" x14ac:dyDescent="0.25">
      <c r="A146" s="6"/>
      <c r="B146" s="33"/>
      <c r="C146" s="7"/>
      <c r="D146" s="15" t="s">
        <v>25</v>
      </c>
      <c r="E146" s="16">
        <f t="shared" si="38"/>
        <v>0</v>
      </c>
      <c r="F146" s="17">
        <v>0</v>
      </c>
      <c r="G146" s="17"/>
      <c r="H146" s="17"/>
      <c r="I146" s="17"/>
      <c r="J146" s="17"/>
      <c r="K146" s="16">
        <v>0</v>
      </c>
      <c r="L146" s="16">
        <v>0</v>
      </c>
      <c r="M146" s="16">
        <v>0</v>
      </c>
      <c r="N146" s="16">
        <v>0</v>
      </c>
      <c r="O146" s="19"/>
    </row>
    <row r="147" spans="1:15" x14ac:dyDescent="0.25">
      <c r="A147" s="6"/>
      <c r="B147" s="31" t="s">
        <v>82</v>
      </c>
      <c r="C147" s="22" t="s">
        <v>29</v>
      </c>
      <c r="D147" s="22" t="s">
        <v>29</v>
      </c>
      <c r="E147" s="23" t="s">
        <v>30</v>
      </c>
      <c r="F147" s="23" t="s">
        <v>12</v>
      </c>
      <c r="G147" s="7" t="s">
        <v>31</v>
      </c>
      <c r="H147" s="7"/>
      <c r="I147" s="7"/>
      <c r="J147" s="7"/>
      <c r="K147" s="23" t="s">
        <v>13</v>
      </c>
      <c r="L147" s="23" t="s">
        <v>14</v>
      </c>
      <c r="M147" s="23" t="s">
        <v>15</v>
      </c>
      <c r="N147" s="23" t="s">
        <v>16</v>
      </c>
      <c r="O147" s="19"/>
    </row>
    <row r="148" spans="1:15" ht="22.5" x14ac:dyDescent="0.25">
      <c r="A148" s="6"/>
      <c r="B148" s="32"/>
      <c r="C148" s="22"/>
      <c r="D148" s="22"/>
      <c r="E148" s="23"/>
      <c r="F148" s="23"/>
      <c r="G148" s="24" t="s">
        <v>32</v>
      </c>
      <c r="H148" s="24" t="s">
        <v>33</v>
      </c>
      <c r="I148" s="24" t="s">
        <v>34</v>
      </c>
      <c r="J148" s="24" t="s">
        <v>35</v>
      </c>
      <c r="K148" s="23"/>
      <c r="L148" s="23"/>
      <c r="M148" s="23"/>
      <c r="N148" s="23"/>
      <c r="O148" s="19"/>
    </row>
    <row r="149" spans="1:15" x14ac:dyDescent="0.25">
      <c r="A149" s="20"/>
      <c r="B149" s="32"/>
      <c r="C149" s="22"/>
      <c r="D149" s="22"/>
      <c r="E149" s="28" t="s">
        <v>48</v>
      </c>
      <c r="F149" s="28" t="s">
        <v>48</v>
      </c>
      <c r="G149" s="28" t="s">
        <v>48</v>
      </c>
      <c r="H149" s="28" t="s">
        <v>48</v>
      </c>
      <c r="I149" s="28" t="s">
        <v>48</v>
      </c>
      <c r="J149" s="28" t="s">
        <v>48</v>
      </c>
      <c r="K149" s="28" t="s">
        <v>48</v>
      </c>
      <c r="L149" s="28" t="s">
        <v>48</v>
      </c>
      <c r="M149" s="28" t="s">
        <v>48</v>
      </c>
      <c r="N149" s="28" t="s">
        <v>48</v>
      </c>
      <c r="O149" s="29"/>
    </row>
    <row r="150" spans="1:15" x14ac:dyDescent="0.25">
      <c r="A150" s="6" t="s">
        <v>83</v>
      </c>
      <c r="B150" s="34" t="s">
        <v>84</v>
      </c>
      <c r="C150" s="7" t="s">
        <v>19</v>
      </c>
      <c r="D150" s="15" t="s">
        <v>20</v>
      </c>
      <c r="E150" s="16">
        <f>E151+E152+E153+E154</f>
        <v>0</v>
      </c>
      <c r="F150" s="17">
        <f>F151+F152+F153+F154</f>
        <v>0</v>
      </c>
      <c r="G150" s="17"/>
      <c r="H150" s="17"/>
      <c r="I150" s="17"/>
      <c r="J150" s="17"/>
      <c r="K150" s="16">
        <f>K151+K152+K153+K154</f>
        <v>0</v>
      </c>
      <c r="L150" s="16">
        <f>L151+L152+L153+L154</f>
        <v>0</v>
      </c>
      <c r="M150" s="16">
        <f>M151+M152+M153+M154</f>
        <v>0</v>
      </c>
      <c r="N150" s="16">
        <f t="shared" ref="N150" si="39">N151+N152+N153+N154</f>
        <v>0</v>
      </c>
      <c r="O150" s="18" t="s">
        <v>21</v>
      </c>
    </row>
    <row r="151" spans="1:15" ht="45" x14ac:dyDescent="0.25">
      <c r="A151" s="6"/>
      <c r="B151" s="34"/>
      <c r="C151" s="7"/>
      <c r="D151" s="15" t="s">
        <v>22</v>
      </c>
      <c r="E151" s="16">
        <f>F151+K151+L151+M151+N151</f>
        <v>0</v>
      </c>
      <c r="F151" s="17">
        <v>0</v>
      </c>
      <c r="G151" s="17"/>
      <c r="H151" s="17"/>
      <c r="I151" s="17"/>
      <c r="J151" s="17"/>
      <c r="K151" s="16">
        <v>0</v>
      </c>
      <c r="L151" s="16">
        <v>0</v>
      </c>
      <c r="M151" s="16">
        <v>0</v>
      </c>
      <c r="N151" s="16">
        <v>0</v>
      </c>
      <c r="O151" s="19"/>
    </row>
    <row r="152" spans="1:15" ht="33.75" x14ac:dyDescent="0.25">
      <c r="A152" s="6"/>
      <c r="B152" s="34"/>
      <c r="C152" s="7"/>
      <c r="D152" s="15" t="s">
        <v>23</v>
      </c>
      <c r="E152" s="16">
        <f t="shared" ref="E152:E154" si="40">F152+K152+L152+M152+N152</f>
        <v>0</v>
      </c>
      <c r="F152" s="17">
        <v>0</v>
      </c>
      <c r="G152" s="17"/>
      <c r="H152" s="17"/>
      <c r="I152" s="17"/>
      <c r="J152" s="17"/>
      <c r="K152" s="16">
        <v>0</v>
      </c>
      <c r="L152" s="16">
        <v>0</v>
      </c>
      <c r="M152" s="16">
        <v>0</v>
      </c>
      <c r="N152" s="16">
        <v>0</v>
      </c>
      <c r="O152" s="19"/>
    </row>
    <row r="153" spans="1:15" ht="67.5" x14ac:dyDescent="0.25">
      <c r="A153" s="6"/>
      <c r="B153" s="34"/>
      <c r="C153" s="7"/>
      <c r="D153" s="15" t="s">
        <v>24</v>
      </c>
      <c r="E153" s="16">
        <f t="shared" si="40"/>
        <v>0</v>
      </c>
      <c r="F153" s="17">
        <v>0</v>
      </c>
      <c r="G153" s="17"/>
      <c r="H153" s="17"/>
      <c r="I153" s="17"/>
      <c r="J153" s="17"/>
      <c r="K153" s="16">
        <v>0</v>
      </c>
      <c r="L153" s="16">
        <v>0</v>
      </c>
      <c r="M153" s="16">
        <v>0</v>
      </c>
      <c r="N153" s="16">
        <v>0</v>
      </c>
      <c r="O153" s="19"/>
    </row>
    <row r="154" spans="1:15" ht="33.75" x14ac:dyDescent="0.25">
      <c r="A154" s="6"/>
      <c r="B154" s="34"/>
      <c r="C154" s="7"/>
      <c r="D154" s="15" t="s">
        <v>25</v>
      </c>
      <c r="E154" s="16">
        <f t="shared" si="40"/>
        <v>0</v>
      </c>
      <c r="F154" s="17">
        <v>0</v>
      </c>
      <c r="G154" s="17"/>
      <c r="H154" s="17"/>
      <c r="I154" s="17"/>
      <c r="J154" s="17"/>
      <c r="K154" s="16">
        <v>0</v>
      </c>
      <c r="L154" s="16">
        <v>0</v>
      </c>
      <c r="M154" s="16">
        <v>0</v>
      </c>
      <c r="N154" s="16">
        <v>0</v>
      </c>
      <c r="O154" s="19"/>
    </row>
    <row r="155" spans="1:15" x14ac:dyDescent="0.25">
      <c r="A155" s="6"/>
      <c r="B155" s="30" t="s">
        <v>51</v>
      </c>
      <c r="C155" s="22" t="s">
        <v>29</v>
      </c>
      <c r="D155" s="22" t="s">
        <v>29</v>
      </c>
      <c r="E155" s="23" t="s">
        <v>30</v>
      </c>
      <c r="F155" s="23" t="s">
        <v>12</v>
      </c>
      <c r="G155" s="7" t="s">
        <v>31</v>
      </c>
      <c r="H155" s="7"/>
      <c r="I155" s="7"/>
      <c r="J155" s="7"/>
      <c r="K155" s="23" t="s">
        <v>13</v>
      </c>
      <c r="L155" s="23" t="s">
        <v>14</v>
      </c>
      <c r="M155" s="23" t="s">
        <v>15</v>
      </c>
      <c r="N155" s="23" t="s">
        <v>16</v>
      </c>
      <c r="O155" s="19"/>
    </row>
    <row r="156" spans="1:15" ht="22.5" x14ac:dyDescent="0.25">
      <c r="A156" s="6"/>
      <c r="B156" s="30"/>
      <c r="C156" s="22"/>
      <c r="D156" s="22"/>
      <c r="E156" s="23"/>
      <c r="F156" s="23"/>
      <c r="G156" s="24" t="s">
        <v>32</v>
      </c>
      <c r="H156" s="24" t="s">
        <v>33</v>
      </c>
      <c r="I156" s="24" t="s">
        <v>34</v>
      </c>
      <c r="J156" s="24" t="s">
        <v>35</v>
      </c>
      <c r="K156" s="23"/>
      <c r="L156" s="23"/>
      <c r="M156" s="23"/>
      <c r="N156" s="23"/>
      <c r="O156" s="19"/>
    </row>
    <row r="157" spans="1:15" x14ac:dyDescent="0.25">
      <c r="A157" s="6"/>
      <c r="B157" s="30"/>
      <c r="C157" s="22"/>
      <c r="D157" s="22"/>
      <c r="E157" s="28" t="s">
        <v>48</v>
      </c>
      <c r="F157" s="28" t="s">
        <v>48</v>
      </c>
      <c r="G157" s="28" t="s">
        <v>48</v>
      </c>
      <c r="H157" s="28" t="s">
        <v>48</v>
      </c>
      <c r="I157" s="28" t="s">
        <v>48</v>
      </c>
      <c r="J157" s="28" t="s">
        <v>48</v>
      </c>
      <c r="K157" s="28" t="s">
        <v>48</v>
      </c>
      <c r="L157" s="28" t="s">
        <v>48</v>
      </c>
      <c r="M157" s="28" t="s">
        <v>48</v>
      </c>
      <c r="N157" s="28" t="s">
        <v>48</v>
      </c>
      <c r="O157" s="29"/>
    </row>
    <row r="158" spans="1:15" x14ac:dyDescent="0.25">
      <c r="A158" s="6" t="s">
        <v>85</v>
      </c>
      <c r="B158" s="34" t="s">
        <v>86</v>
      </c>
      <c r="C158" s="7" t="s">
        <v>19</v>
      </c>
      <c r="D158" s="15" t="s">
        <v>20</v>
      </c>
      <c r="E158" s="16">
        <f>E159+E160+E161+E162</f>
        <v>0</v>
      </c>
      <c r="F158" s="17">
        <f>F159+F160+F161+F162</f>
        <v>0</v>
      </c>
      <c r="G158" s="17"/>
      <c r="H158" s="17"/>
      <c r="I158" s="17"/>
      <c r="J158" s="17"/>
      <c r="K158" s="16">
        <f>K159+K160+K161+K162</f>
        <v>0</v>
      </c>
      <c r="L158" s="16">
        <f>L159+L160+L161+L162</f>
        <v>0</v>
      </c>
      <c r="M158" s="16">
        <f>M159+M160+M161+M162</f>
        <v>0</v>
      </c>
      <c r="N158" s="16">
        <f t="shared" ref="N158" si="41">N159+N160+N161+N162</f>
        <v>0</v>
      </c>
      <c r="O158" s="18" t="s">
        <v>21</v>
      </c>
    </row>
    <row r="159" spans="1:15" ht="45" x14ac:dyDescent="0.25">
      <c r="A159" s="6"/>
      <c r="B159" s="34"/>
      <c r="C159" s="7"/>
      <c r="D159" s="15" t="s">
        <v>22</v>
      </c>
      <c r="E159" s="16">
        <f>F159+K159+L159+M159+N159</f>
        <v>0</v>
      </c>
      <c r="F159" s="17">
        <v>0</v>
      </c>
      <c r="G159" s="17"/>
      <c r="H159" s="17"/>
      <c r="I159" s="17"/>
      <c r="J159" s="17"/>
      <c r="K159" s="16">
        <v>0</v>
      </c>
      <c r="L159" s="16">
        <v>0</v>
      </c>
      <c r="M159" s="16">
        <v>0</v>
      </c>
      <c r="N159" s="16">
        <v>0</v>
      </c>
      <c r="O159" s="19"/>
    </row>
    <row r="160" spans="1:15" ht="33.75" x14ac:dyDescent="0.25">
      <c r="A160" s="6"/>
      <c r="B160" s="34"/>
      <c r="C160" s="7"/>
      <c r="D160" s="15" t="s">
        <v>23</v>
      </c>
      <c r="E160" s="16">
        <f t="shared" ref="E160:E162" si="42">F160+K160+L160+M160+N160</f>
        <v>0</v>
      </c>
      <c r="F160" s="17">
        <v>0</v>
      </c>
      <c r="G160" s="17"/>
      <c r="H160" s="17"/>
      <c r="I160" s="17"/>
      <c r="J160" s="17"/>
      <c r="K160" s="16">
        <v>0</v>
      </c>
      <c r="L160" s="16">
        <v>0</v>
      </c>
      <c r="M160" s="16">
        <v>0</v>
      </c>
      <c r="N160" s="16">
        <v>0</v>
      </c>
      <c r="O160" s="19"/>
    </row>
    <row r="161" spans="1:15" ht="67.5" x14ac:dyDescent="0.25">
      <c r="A161" s="6"/>
      <c r="B161" s="34"/>
      <c r="C161" s="7"/>
      <c r="D161" s="15" t="s">
        <v>24</v>
      </c>
      <c r="E161" s="16">
        <f t="shared" si="42"/>
        <v>0</v>
      </c>
      <c r="F161" s="17">
        <v>0</v>
      </c>
      <c r="G161" s="17"/>
      <c r="H161" s="17"/>
      <c r="I161" s="17"/>
      <c r="J161" s="17"/>
      <c r="K161" s="16">
        <v>0</v>
      </c>
      <c r="L161" s="16">
        <v>0</v>
      </c>
      <c r="M161" s="16">
        <v>0</v>
      </c>
      <c r="N161" s="16">
        <v>0</v>
      </c>
      <c r="O161" s="19"/>
    </row>
    <row r="162" spans="1:15" ht="33.75" x14ac:dyDescent="0.25">
      <c r="A162" s="6"/>
      <c r="B162" s="34"/>
      <c r="C162" s="7"/>
      <c r="D162" s="15" t="s">
        <v>25</v>
      </c>
      <c r="E162" s="16">
        <f t="shared" si="42"/>
        <v>0</v>
      </c>
      <c r="F162" s="17">
        <v>0</v>
      </c>
      <c r="G162" s="17"/>
      <c r="H162" s="17"/>
      <c r="I162" s="17"/>
      <c r="J162" s="17"/>
      <c r="K162" s="16">
        <v>0</v>
      </c>
      <c r="L162" s="16">
        <v>0</v>
      </c>
      <c r="M162" s="16">
        <v>0</v>
      </c>
      <c r="N162" s="16">
        <v>0</v>
      </c>
      <c r="O162" s="19"/>
    </row>
    <row r="163" spans="1:15" x14ac:dyDescent="0.25">
      <c r="A163" s="6"/>
      <c r="B163" s="30" t="s">
        <v>51</v>
      </c>
      <c r="C163" s="22" t="s">
        <v>29</v>
      </c>
      <c r="D163" s="22" t="s">
        <v>29</v>
      </c>
      <c r="E163" s="23" t="s">
        <v>30</v>
      </c>
      <c r="F163" s="23" t="s">
        <v>12</v>
      </c>
      <c r="G163" s="7" t="s">
        <v>31</v>
      </c>
      <c r="H163" s="7"/>
      <c r="I163" s="7"/>
      <c r="J163" s="7"/>
      <c r="K163" s="23" t="s">
        <v>13</v>
      </c>
      <c r="L163" s="23" t="s">
        <v>14</v>
      </c>
      <c r="M163" s="23" t="s">
        <v>15</v>
      </c>
      <c r="N163" s="23" t="s">
        <v>16</v>
      </c>
      <c r="O163" s="19"/>
    </row>
    <row r="164" spans="1:15" ht="22.5" x14ac:dyDescent="0.25">
      <c r="A164" s="6"/>
      <c r="B164" s="30"/>
      <c r="C164" s="22"/>
      <c r="D164" s="22"/>
      <c r="E164" s="23"/>
      <c r="F164" s="23"/>
      <c r="G164" s="24" t="s">
        <v>32</v>
      </c>
      <c r="H164" s="24" t="s">
        <v>33</v>
      </c>
      <c r="I164" s="24" t="s">
        <v>34</v>
      </c>
      <c r="J164" s="24" t="s">
        <v>35</v>
      </c>
      <c r="K164" s="23"/>
      <c r="L164" s="23"/>
      <c r="M164" s="23"/>
      <c r="N164" s="23"/>
      <c r="O164" s="19"/>
    </row>
    <row r="165" spans="1:15" x14ac:dyDescent="0.25">
      <c r="A165" s="6"/>
      <c r="B165" s="30"/>
      <c r="C165" s="22"/>
      <c r="D165" s="22"/>
      <c r="E165" s="28" t="s">
        <v>48</v>
      </c>
      <c r="F165" s="28" t="s">
        <v>48</v>
      </c>
      <c r="G165" s="28" t="s">
        <v>48</v>
      </c>
      <c r="H165" s="28" t="s">
        <v>48</v>
      </c>
      <c r="I165" s="28" t="s">
        <v>48</v>
      </c>
      <c r="J165" s="28" t="s">
        <v>48</v>
      </c>
      <c r="K165" s="28" t="s">
        <v>48</v>
      </c>
      <c r="L165" s="28" t="s">
        <v>48</v>
      </c>
      <c r="M165" s="28" t="s">
        <v>48</v>
      </c>
      <c r="N165" s="28" t="s">
        <v>48</v>
      </c>
      <c r="O165" s="29"/>
    </row>
    <row r="166" spans="1:15" x14ac:dyDescent="0.25">
      <c r="A166" s="6" t="s">
        <v>83</v>
      </c>
      <c r="B166" s="14" t="s">
        <v>87</v>
      </c>
      <c r="C166" s="7" t="s">
        <v>19</v>
      </c>
      <c r="D166" s="15" t="s">
        <v>20</v>
      </c>
      <c r="E166" s="16">
        <f>E167+E168+E169+E170</f>
        <v>41000</v>
      </c>
      <c r="F166" s="17">
        <f>F167+F168+F169+F170</f>
        <v>41000</v>
      </c>
      <c r="G166" s="17"/>
      <c r="H166" s="17"/>
      <c r="I166" s="17"/>
      <c r="J166" s="17"/>
      <c r="K166" s="16">
        <f>K167+K168+K169+K170</f>
        <v>0</v>
      </c>
      <c r="L166" s="16">
        <f>L167+L168+L169+L170</f>
        <v>0</v>
      </c>
      <c r="M166" s="16">
        <f>M167+M168+M169+M170</f>
        <v>0</v>
      </c>
      <c r="N166" s="16">
        <f t="shared" ref="N166" si="43">N167+N168+N169+N170</f>
        <v>0</v>
      </c>
      <c r="O166" s="18" t="s">
        <v>21</v>
      </c>
    </row>
    <row r="167" spans="1:15" ht="45" x14ac:dyDescent="0.25">
      <c r="A167" s="6"/>
      <c r="B167" s="14"/>
      <c r="C167" s="7"/>
      <c r="D167" s="15" t="s">
        <v>22</v>
      </c>
      <c r="E167" s="16">
        <f>F167+K167+L167+M167+N167</f>
        <v>0</v>
      </c>
      <c r="F167" s="17">
        <v>0</v>
      </c>
      <c r="G167" s="17"/>
      <c r="H167" s="17"/>
      <c r="I167" s="17"/>
      <c r="J167" s="17"/>
      <c r="K167" s="16">
        <v>0</v>
      </c>
      <c r="L167" s="16">
        <v>0</v>
      </c>
      <c r="M167" s="16">
        <v>0</v>
      </c>
      <c r="N167" s="16">
        <v>0</v>
      </c>
      <c r="O167" s="19"/>
    </row>
    <row r="168" spans="1:15" ht="33.75" x14ac:dyDescent="0.25">
      <c r="A168" s="6"/>
      <c r="B168" s="14"/>
      <c r="C168" s="7"/>
      <c r="D168" s="15" t="s">
        <v>23</v>
      </c>
      <c r="E168" s="16">
        <f t="shared" ref="E168:E170" si="44">F168+K168+L168+M168+N168</f>
        <v>0</v>
      </c>
      <c r="F168" s="17">
        <v>0</v>
      </c>
      <c r="G168" s="17"/>
      <c r="H168" s="17"/>
      <c r="I168" s="17"/>
      <c r="J168" s="17"/>
      <c r="K168" s="16">
        <v>0</v>
      </c>
      <c r="L168" s="16">
        <v>0</v>
      </c>
      <c r="M168" s="16">
        <v>0</v>
      </c>
      <c r="N168" s="16">
        <v>0</v>
      </c>
      <c r="O168" s="19"/>
    </row>
    <row r="169" spans="1:15" ht="67.5" x14ac:dyDescent="0.25">
      <c r="A169" s="6"/>
      <c r="B169" s="14"/>
      <c r="C169" s="7"/>
      <c r="D169" s="15" t="s">
        <v>24</v>
      </c>
      <c r="E169" s="16">
        <f t="shared" si="44"/>
        <v>41000</v>
      </c>
      <c r="F169" s="17">
        <f>10000+31000</f>
        <v>41000</v>
      </c>
      <c r="G169" s="17"/>
      <c r="H169" s="17"/>
      <c r="I169" s="17"/>
      <c r="J169" s="17"/>
      <c r="K169" s="16">
        <v>0</v>
      </c>
      <c r="L169" s="16">
        <v>0</v>
      </c>
      <c r="M169" s="16">
        <v>0</v>
      </c>
      <c r="N169" s="16">
        <v>0</v>
      </c>
      <c r="O169" s="19"/>
    </row>
    <row r="170" spans="1:15" ht="33.75" x14ac:dyDescent="0.25">
      <c r="A170" s="6"/>
      <c r="B170" s="14"/>
      <c r="C170" s="7"/>
      <c r="D170" s="15" t="s">
        <v>25</v>
      </c>
      <c r="E170" s="16">
        <f t="shared" si="44"/>
        <v>0</v>
      </c>
      <c r="F170" s="17">
        <v>0</v>
      </c>
      <c r="G170" s="17"/>
      <c r="H170" s="17"/>
      <c r="I170" s="17"/>
      <c r="J170" s="17"/>
      <c r="K170" s="16">
        <v>0</v>
      </c>
      <c r="L170" s="16">
        <v>0</v>
      </c>
      <c r="M170" s="16">
        <v>0</v>
      </c>
      <c r="N170" s="16">
        <v>0</v>
      </c>
      <c r="O170" s="19"/>
    </row>
    <row r="171" spans="1:15" x14ac:dyDescent="0.25">
      <c r="A171" s="6"/>
      <c r="B171" s="30" t="s">
        <v>88</v>
      </c>
      <c r="C171" s="22" t="s">
        <v>29</v>
      </c>
      <c r="D171" s="22" t="s">
        <v>29</v>
      </c>
      <c r="E171" s="23" t="s">
        <v>30</v>
      </c>
      <c r="F171" s="23" t="s">
        <v>12</v>
      </c>
      <c r="G171" s="7" t="s">
        <v>31</v>
      </c>
      <c r="H171" s="7"/>
      <c r="I171" s="7"/>
      <c r="J171" s="7"/>
      <c r="K171" s="23" t="s">
        <v>13</v>
      </c>
      <c r="L171" s="23" t="s">
        <v>14</v>
      </c>
      <c r="M171" s="23" t="s">
        <v>15</v>
      </c>
      <c r="N171" s="23" t="s">
        <v>16</v>
      </c>
      <c r="O171" s="19"/>
    </row>
    <row r="172" spans="1:15" ht="22.5" x14ac:dyDescent="0.25">
      <c r="A172" s="6"/>
      <c r="B172" s="30"/>
      <c r="C172" s="22"/>
      <c r="D172" s="22"/>
      <c r="E172" s="23"/>
      <c r="F172" s="23"/>
      <c r="G172" s="24" t="s">
        <v>32</v>
      </c>
      <c r="H172" s="24" t="s">
        <v>33</v>
      </c>
      <c r="I172" s="24" t="s">
        <v>34</v>
      </c>
      <c r="J172" s="24" t="s">
        <v>35</v>
      </c>
      <c r="K172" s="23"/>
      <c r="L172" s="23"/>
      <c r="M172" s="23"/>
      <c r="N172" s="23"/>
      <c r="O172" s="19"/>
    </row>
    <row r="173" spans="1:15" x14ac:dyDescent="0.25">
      <c r="A173" s="6"/>
      <c r="B173" s="30"/>
      <c r="C173" s="22"/>
      <c r="D173" s="22"/>
      <c r="E173" s="28">
        <v>13</v>
      </c>
      <c r="F173" s="28">
        <v>13</v>
      </c>
      <c r="G173" s="28">
        <v>13</v>
      </c>
      <c r="H173" s="28">
        <v>13</v>
      </c>
      <c r="I173" s="28">
        <v>13</v>
      </c>
      <c r="J173" s="28">
        <v>13</v>
      </c>
      <c r="K173" s="28">
        <v>0</v>
      </c>
      <c r="L173" s="28">
        <v>0</v>
      </c>
      <c r="M173" s="28">
        <v>0</v>
      </c>
      <c r="N173" s="28">
        <v>0</v>
      </c>
      <c r="O173" s="29"/>
    </row>
    <row r="174" spans="1:15" x14ac:dyDescent="0.25">
      <c r="A174" s="6" t="s">
        <v>85</v>
      </c>
      <c r="B174" s="14" t="s">
        <v>89</v>
      </c>
      <c r="C174" s="7" t="s">
        <v>19</v>
      </c>
      <c r="D174" s="15" t="s">
        <v>20</v>
      </c>
      <c r="E174" s="16">
        <f>E175+E176+E177+E178</f>
        <v>2894</v>
      </c>
      <c r="F174" s="17">
        <f>F175+F176+F177+F178</f>
        <v>2894</v>
      </c>
      <c r="G174" s="17"/>
      <c r="H174" s="17"/>
      <c r="I174" s="17"/>
      <c r="J174" s="17"/>
      <c r="K174" s="16">
        <f>K175+K176+K177+K178</f>
        <v>0</v>
      </c>
      <c r="L174" s="16">
        <f>L175+L176+L177+L178</f>
        <v>0</v>
      </c>
      <c r="M174" s="16">
        <f>M175+M176+M177+M178</f>
        <v>0</v>
      </c>
      <c r="N174" s="16">
        <f t="shared" ref="N174" si="45">N175+N176+N177+N178</f>
        <v>0</v>
      </c>
      <c r="O174" s="18" t="s">
        <v>21</v>
      </c>
    </row>
    <row r="175" spans="1:15" ht="45" x14ac:dyDescent="0.25">
      <c r="A175" s="6"/>
      <c r="B175" s="14"/>
      <c r="C175" s="7"/>
      <c r="D175" s="15" t="s">
        <v>22</v>
      </c>
      <c r="E175" s="16">
        <f>F175+K175+L175+M175+N175</f>
        <v>2894</v>
      </c>
      <c r="F175" s="17">
        <v>2894</v>
      </c>
      <c r="G175" s="17"/>
      <c r="H175" s="17"/>
      <c r="I175" s="17"/>
      <c r="J175" s="17"/>
      <c r="K175" s="16">
        <v>0</v>
      </c>
      <c r="L175" s="16">
        <v>0</v>
      </c>
      <c r="M175" s="16">
        <v>0</v>
      </c>
      <c r="N175" s="16">
        <v>0</v>
      </c>
      <c r="O175" s="19"/>
    </row>
    <row r="176" spans="1:15" ht="33.75" x14ac:dyDescent="0.25">
      <c r="A176" s="6"/>
      <c r="B176" s="14"/>
      <c r="C176" s="7"/>
      <c r="D176" s="15" t="s">
        <v>23</v>
      </c>
      <c r="E176" s="16">
        <f t="shared" ref="E176:E178" si="46">F176+K176+L176+M176+N176</f>
        <v>0</v>
      </c>
      <c r="F176" s="17">
        <v>0</v>
      </c>
      <c r="G176" s="17"/>
      <c r="H176" s="17"/>
      <c r="I176" s="17"/>
      <c r="J176" s="17"/>
      <c r="K176" s="16">
        <v>0</v>
      </c>
      <c r="L176" s="16">
        <v>0</v>
      </c>
      <c r="M176" s="16">
        <v>0</v>
      </c>
      <c r="N176" s="16">
        <v>0</v>
      </c>
      <c r="O176" s="19"/>
    </row>
    <row r="177" spans="1:15" ht="67.5" x14ac:dyDescent="0.25">
      <c r="A177" s="6"/>
      <c r="B177" s="14"/>
      <c r="C177" s="7"/>
      <c r="D177" s="15" t="s">
        <v>24</v>
      </c>
      <c r="E177" s="16">
        <f t="shared" si="46"/>
        <v>0</v>
      </c>
      <c r="F177" s="17">
        <v>0</v>
      </c>
      <c r="G177" s="17"/>
      <c r="H177" s="17"/>
      <c r="I177" s="17"/>
      <c r="J177" s="17"/>
      <c r="K177" s="16">
        <v>0</v>
      </c>
      <c r="L177" s="16">
        <v>0</v>
      </c>
      <c r="M177" s="16">
        <v>0</v>
      </c>
      <c r="N177" s="16">
        <v>0</v>
      </c>
      <c r="O177" s="19"/>
    </row>
    <row r="178" spans="1:15" ht="33.75" x14ac:dyDescent="0.25">
      <c r="A178" s="6"/>
      <c r="B178" s="14"/>
      <c r="C178" s="7"/>
      <c r="D178" s="15" t="s">
        <v>25</v>
      </c>
      <c r="E178" s="16">
        <f t="shared" si="46"/>
        <v>0</v>
      </c>
      <c r="F178" s="17">
        <v>0</v>
      </c>
      <c r="G178" s="17"/>
      <c r="H178" s="17"/>
      <c r="I178" s="17"/>
      <c r="J178" s="17"/>
      <c r="K178" s="16">
        <v>0</v>
      </c>
      <c r="L178" s="16">
        <v>0</v>
      </c>
      <c r="M178" s="16">
        <v>0</v>
      </c>
      <c r="N178" s="16">
        <v>0</v>
      </c>
      <c r="O178" s="19"/>
    </row>
    <row r="179" spans="1:15" x14ac:dyDescent="0.25">
      <c r="A179" s="6"/>
      <c r="B179" s="43" t="s">
        <v>90</v>
      </c>
      <c r="C179" s="22" t="s">
        <v>29</v>
      </c>
      <c r="D179" s="22" t="s">
        <v>29</v>
      </c>
      <c r="E179" s="23" t="s">
        <v>30</v>
      </c>
      <c r="F179" s="23" t="s">
        <v>12</v>
      </c>
      <c r="G179" s="7" t="s">
        <v>31</v>
      </c>
      <c r="H179" s="7"/>
      <c r="I179" s="7"/>
      <c r="J179" s="7"/>
      <c r="K179" s="23" t="s">
        <v>13</v>
      </c>
      <c r="L179" s="23" t="s">
        <v>14</v>
      </c>
      <c r="M179" s="23" t="s">
        <v>15</v>
      </c>
      <c r="N179" s="23" t="s">
        <v>16</v>
      </c>
      <c r="O179" s="19"/>
    </row>
    <row r="180" spans="1:15" ht="22.5" x14ac:dyDescent="0.25">
      <c r="A180" s="6"/>
      <c r="B180" s="43"/>
      <c r="C180" s="22"/>
      <c r="D180" s="22"/>
      <c r="E180" s="23"/>
      <c r="F180" s="23"/>
      <c r="G180" s="24" t="s">
        <v>32</v>
      </c>
      <c r="H180" s="24" t="s">
        <v>33</v>
      </c>
      <c r="I180" s="24" t="s">
        <v>34</v>
      </c>
      <c r="J180" s="24" t="s">
        <v>35</v>
      </c>
      <c r="K180" s="23"/>
      <c r="L180" s="23"/>
      <c r="M180" s="23"/>
      <c r="N180" s="23"/>
      <c r="O180" s="19"/>
    </row>
    <row r="181" spans="1:15" x14ac:dyDescent="0.25">
      <c r="A181" s="6"/>
      <c r="B181" s="43"/>
      <c r="C181" s="22"/>
      <c r="D181" s="22"/>
      <c r="E181" s="44">
        <v>100</v>
      </c>
      <c r="F181" s="44">
        <v>100</v>
      </c>
      <c r="G181" s="44">
        <v>100</v>
      </c>
      <c r="H181" s="44">
        <v>100</v>
      </c>
      <c r="I181" s="44">
        <v>100</v>
      </c>
      <c r="J181" s="44">
        <v>100</v>
      </c>
      <c r="K181" s="28">
        <v>0</v>
      </c>
      <c r="L181" s="28">
        <v>0</v>
      </c>
      <c r="M181" s="28">
        <v>0</v>
      </c>
      <c r="N181" s="28">
        <v>0</v>
      </c>
      <c r="O181" s="29"/>
    </row>
    <row r="182" spans="1:15" x14ac:dyDescent="0.25">
      <c r="A182" s="6" t="s">
        <v>91</v>
      </c>
      <c r="B182" s="14" t="s">
        <v>92</v>
      </c>
      <c r="C182" s="7" t="s">
        <v>19</v>
      </c>
      <c r="D182" s="15" t="s">
        <v>20</v>
      </c>
      <c r="E182" s="16">
        <f>E183+E184+E185+E186</f>
        <v>537673.71120000002</v>
      </c>
      <c r="F182" s="17">
        <f>F183+F184+F185+F186</f>
        <v>109623.9912</v>
      </c>
      <c r="G182" s="17"/>
      <c r="H182" s="17"/>
      <c r="I182" s="17"/>
      <c r="J182" s="17"/>
      <c r="K182" s="16">
        <f>K183+K184+K185+K186</f>
        <v>111898.76999999999</v>
      </c>
      <c r="L182" s="16">
        <f>L183+L184+L185+L186</f>
        <v>105383.65</v>
      </c>
      <c r="M182" s="16">
        <f>M183+M184+M185+M186</f>
        <v>105383.65</v>
      </c>
      <c r="N182" s="16">
        <f t="shared" ref="N182" si="47">N183+N184+N185+N186</f>
        <v>105383.65</v>
      </c>
      <c r="O182" s="18" t="s">
        <v>21</v>
      </c>
    </row>
    <row r="183" spans="1:15" ht="45" x14ac:dyDescent="0.25">
      <c r="A183" s="6"/>
      <c r="B183" s="14"/>
      <c r="C183" s="7"/>
      <c r="D183" s="15" t="s">
        <v>22</v>
      </c>
      <c r="E183" s="16">
        <f>F183+K183+L183+M183+N183</f>
        <v>295802.98248999997</v>
      </c>
      <c r="F183" s="17">
        <f>F188+F196+F204+F212</f>
        <v>55949.824860000001</v>
      </c>
      <c r="G183" s="17"/>
      <c r="H183" s="17"/>
      <c r="I183" s="17"/>
      <c r="J183" s="17"/>
      <c r="K183" s="16">
        <f>K188+K196+K204+K212</f>
        <v>62062.631860000001</v>
      </c>
      <c r="L183" s="16">
        <f t="shared" ref="L183:N183" si="48">L188+L196+L204+L212</f>
        <v>59263.508589999998</v>
      </c>
      <c r="M183" s="16">
        <f t="shared" si="48"/>
        <v>59263.508589999998</v>
      </c>
      <c r="N183" s="16">
        <f t="shared" si="48"/>
        <v>59263.508589999998</v>
      </c>
      <c r="O183" s="19"/>
    </row>
    <row r="184" spans="1:15" ht="33.75" x14ac:dyDescent="0.25">
      <c r="A184" s="6"/>
      <c r="B184" s="14"/>
      <c r="C184" s="7"/>
      <c r="D184" s="15" t="s">
        <v>23</v>
      </c>
      <c r="E184" s="16">
        <f t="shared" ref="E184:E186" si="49">F184+K184+L184+M184+N184</f>
        <v>185811.81751000002</v>
      </c>
      <c r="F184" s="17">
        <f t="shared" ref="F184:F186" si="50">F189+F197+F205+F213</f>
        <v>40420.175139999999</v>
      </c>
      <c r="G184" s="17"/>
      <c r="H184" s="17"/>
      <c r="I184" s="17"/>
      <c r="J184" s="17"/>
      <c r="K184" s="16">
        <f t="shared" ref="K184:N186" si="51">K189+K197+K205+K213</f>
        <v>38646.26814</v>
      </c>
      <c r="L184" s="16">
        <f t="shared" si="51"/>
        <v>35581.791409999998</v>
      </c>
      <c r="M184" s="16">
        <f t="shared" si="51"/>
        <v>35581.791409999998</v>
      </c>
      <c r="N184" s="16">
        <f t="shared" si="51"/>
        <v>35581.791409999998</v>
      </c>
      <c r="O184" s="19"/>
    </row>
    <row r="185" spans="1:15" ht="67.5" x14ac:dyDescent="0.25">
      <c r="A185" s="6"/>
      <c r="B185" s="14"/>
      <c r="C185" s="7"/>
      <c r="D185" s="15" t="s">
        <v>24</v>
      </c>
      <c r="E185" s="16">
        <f t="shared" si="49"/>
        <v>56058.911199999995</v>
      </c>
      <c r="F185" s="17">
        <f t="shared" si="50"/>
        <v>13253.9912</v>
      </c>
      <c r="G185" s="17"/>
      <c r="H185" s="17"/>
      <c r="I185" s="17"/>
      <c r="J185" s="17"/>
      <c r="K185" s="16">
        <f t="shared" si="51"/>
        <v>11189.87</v>
      </c>
      <c r="L185" s="16">
        <f t="shared" si="51"/>
        <v>10538.35</v>
      </c>
      <c r="M185" s="16">
        <f t="shared" si="51"/>
        <v>10538.35</v>
      </c>
      <c r="N185" s="16">
        <f t="shared" si="51"/>
        <v>10538.35</v>
      </c>
      <c r="O185" s="19"/>
    </row>
    <row r="186" spans="1:15" ht="33.75" x14ac:dyDescent="0.25">
      <c r="A186" s="6"/>
      <c r="B186" s="14"/>
      <c r="C186" s="7"/>
      <c r="D186" s="15" t="s">
        <v>25</v>
      </c>
      <c r="E186" s="16">
        <f t="shared" si="49"/>
        <v>0</v>
      </c>
      <c r="F186" s="17">
        <f t="shared" si="50"/>
        <v>0</v>
      </c>
      <c r="G186" s="17"/>
      <c r="H186" s="17"/>
      <c r="I186" s="17"/>
      <c r="J186" s="17"/>
      <c r="K186" s="16">
        <f t="shared" si="51"/>
        <v>0</v>
      </c>
      <c r="L186" s="16">
        <f t="shared" si="51"/>
        <v>0</v>
      </c>
      <c r="M186" s="16">
        <f t="shared" si="51"/>
        <v>0</v>
      </c>
      <c r="N186" s="16">
        <f t="shared" si="51"/>
        <v>0</v>
      </c>
      <c r="O186" s="19"/>
    </row>
    <row r="187" spans="1:15" x14ac:dyDescent="0.25">
      <c r="A187" s="6" t="s">
        <v>93</v>
      </c>
      <c r="B187" s="14" t="s">
        <v>94</v>
      </c>
      <c r="C187" s="7" t="s">
        <v>19</v>
      </c>
      <c r="D187" s="15" t="s">
        <v>20</v>
      </c>
      <c r="E187" s="16">
        <f>E188+E189+E190+E191</f>
        <v>535925.71120000002</v>
      </c>
      <c r="F187" s="17">
        <f>F188+F189+F190+F191</f>
        <v>107875.9912</v>
      </c>
      <c r="G187" s="17"/>
      <c r="H187" s="17"/>
      <c r="I187" s="17"/>
      <c r="J187" s="17"/>
      <c r="K187" s="16">
        <f>K188+K189+K190+K191</f>
        <v>111898.76999999999</v>
      </c>
      <c r="L187" s="16">
        <f>L188+L189+L190+L191</f>
        <v>105383.65</v>
      </c>
      <c r="M187" s="16">
        <f>M188+M189+M190+M191</f>
        <v>105383.65</v>
      </c>
      <c r="N187" s="16">
        <f t="shared" ref="N187" si="52">N188+N189+N190+N191</f>
        <v>105383.65</v>
      </c>
      <c r="O187" s="18" t="s">
        <v>21</v>
      </c>
    </row>
    <row r="188" spans="1:15" ht="45" x14ac:dyDescent="0.25">
      <c r="A188" s="6"/>
      <c r="B188" s="14"/>
      <c r="C188" s="7"/>
      <c r="D188" s="15" t="s">
        <v>22</v>
      </c>
      <c r="E188" s="16">
        <f>F188+K188+L188+M188+N188</f>
        <v>294054.98248999997</v>
      </c>
      <c r="F188" s="17">
        <v>54201.824860000001</v>
      </c>
      <c r="G188" s="17"/>
      <c r="H188" s="17"/>
      <c r="I188" s="17"/>
      <c r="J188" s="17"/>
      <c r="K188" s="16">
        <v>62062.631860000001</v>
      </c>
      <c r="L188" s="16">
        <v>59263.508589999998</v>
      </c>
      <c r="M188" s="16">
        <f>L188</f>
        <v>59263.508589999998</v>
      </c>
      <c r="N188" s="16">
        <f>L188</f>
        <v>59263.508589999998</v>
      </c>
      <c r="O188" s="19"/>
    </row>
    <row r="189" spans="1:15" ht="33.75" x14ac:dyDescent="0.25">
      <c r="A189" s="6"/>
      <c r="B189" s="14"/>
      <c r="C189" s="7"/>
      <c r="D189" s="15" t="s">
        <v>23</v>
      </c>
      <c r="E189" s="16">
        <f t="shared" ref="E189:E191" si="53">F189+K189+L189+M189+N189</f>
        <v>185811.81751000002</v>
      </c>
      <c r="F189" s="17">
        <v>40420.175139999999</v>
      </c>
      <c r="G189" s="17"/>
      <c r="H189" s="17"/>
      <c r="I189" s="17"/>
      <c r="J189" s="17"/>
      <c r="K189" s="16">
        <v>38646.26814</v>
      </c>
      <c r="L189" s="16">
        <v>35581.791409999998</v>
      </c>
      <c r="M189" s="16">
        <f>L189</f>
        <v>35581.791409999998</v>
      </c>
      <c r="N189" s="16">
        <f>L189</f>
        <v>35581.791409999998</v>
      </c>
      <c r="O189" s="19"/>
    </row>
    <row r="190" spans="1:15" ht="67.5" x14ac:dyDescent="0.25">
      <c r="A190" s="6"/>
      <c r="B190" s="14"/>
      <c r="C190" s="7"/>
      <c r="D190" s="15" t="s">
        <v>24</v>
      </c>
      <c r="E190" s="16">
        <f t="shared" si="53"/>
        <v>56058.911199999995</v>
      </c>
      <c r="F190" s="42">
        <f>10513.55+2740.4412</f>
        <v>13253.9912</v>
      </c>
      <c r="G190" s="42"/>
      <c r="H190" s="42"/>
      <c r="I190" s="42"/>
      <c r="J190" s="42"/>
      <c r="K190" s="16">
        <v>11189.87</v>
      </c>
      <c r="L190" s="16">
        <v>10538.35</v>
      </c>
      <c r="M190" s="16">
        <f>L190</f>
        <v>10538.35</v>
      </c>
      <c r="N190" s="16">
        <f>L190</f>
        <v>10538.35</v>
      </c>
      <c r="O190" s="19"/>
    </row>
    <row r="191" spans="1:15" ht="33.75" x14ac:dyDescent="0.25">
      <c r="A191" s="6"/>
      <c r="B191" s="14"/>
      <c r="C191" s="7"/>
      <c r="D191" s="15" t="s">
        <v>25</v>
      </c>
      <c r="E191" s="16">
        <f t="shared" si="53"/>
        <v>0</v>
      </c>
      <c r="F191" s="17">
        <v>0</v>
      </c>
      <c r="G191" s="17"/>
      <c r="H191" s="17"/>
      <c r="I191" s="17"/>
      <c r="J191" s="17"/>
      <c r="K191" s="16">
        <v>0</v>
      </c>
      <c r="L191" s="16">
        <v>0</v>
      </c>
      <c r="M191" s="16">
        <v>0</v>
      </c>
      <c r="N191" s="16">
        <v>0</v>
      </c>
      <c r="O191" s="19"/>
    </row>
    <row r="192" spans="1:15" x14ac:dyDescent="0.25">
      <c r="A192" s="6"/>
      <c r="B192" s="14" t="s">
        <v>95</v>
      </c>
      <c r="C192" s="22" t="s">
        <v>29</v>
      </c>
      <c r="D192" s="22" t="s">
        <v>29</v>
      </c>
      <c r="E192" s="23" t="s">
        <v>30</v>
      </c>
      <c r="F192" s="23" t="s">
        <v>12</v>
      </c>
      <c r="G192" s="7" t="s">
        <v>31</v>
      </c>
      <c r="H192" s="7"/>
      <c r="I192" s="7"/>
      <c r="J192" s="7"/>
      <c r="K192" s="23" t="s">
        <v>13</v>
      </c>
      <c r="L192" s="23" t="s">
        <v>14</v>
      </c>
      <c r="M192" s="23" t="s">
        <v>15</v>
      </c>
      <c r="N192" s="23" t="s">
        <v>16</v>
      </c>
      <c r="O192" s="19"/>
    </row>
    <row r="193" spans="1:15" ht="22.5" x14ac:dyDescent="0.25">
      <c r="A193" s="6"/>
      <c r="B193" s="14"/>
      <c r="C193" s="22"/>
      <c r="D193" s="22"/>
      <c r="E193" s="23"/>
      <c r="F193" s="23"/>
      <c r="G193" s="24" t="s">
        <v>32</v>
      </c>
      <c r="H193" s="24" t="s">
        <v>33</v>
      </c>
      <c r="I193" s="24" t="s">
        <v>34</v>
      </c>
      <c r="J193" s="24" t="s">
        <v>35</v>
      </c>
      <c r="K193" s="23"/>
      <c r="L193" s="23"/>
      <c r="M193" s="23"/>
      <c r="N193" s="23"/>
      <c r="O193" s="19"/>
    </row>
    <row r="194" spans="1:15" x14ac:dyDescent="0.25">
      <c r="A194" s="6"/>
      <c r="B194" s="14"/>
      <c r="C194" s="22"/>
      <c r="D194" s="22"/>
      <c r="E194" s="28">
        <v>5085</v>
      </c>
      <c r="F194" s="28">
        <v>5085</v>
      </c>
      <c r="G194" s="28">
        <v>5085</v>
      </c>
      <c r="H194" s="28">
        <v>5085</v>
      </c>
      <c r="I194" s="28">
        <v>5085</v>
      </c>
      <c r="J194" s="28">
        <v>5085</v>
      </c>
      <c r="K194" s="28">
        <v>5085</v>
      </c>
      <c r="L194" s="28">
        <v>5085</v>
      </c>
      <c r="M194" s="28">
        <v>5085</v>
      </c>
      <c r="N194" s="28">
        <v>5085</v>
      </c>
      <c r="O194" s="29"/>
    </row>
    <row r="195" spans="1:15" x14ac:dyDescent="0.25">
      <c r="A195" s="6" t="s">
        <v>96</v>
      </c>
      <c r="B195" s="34" t="s">
        <v>97</v>
      </c>
      <c r="C195" s="45"/>
      <c r="D195" s="15" t="s">
        <v>20</v>
      </c>
      <c r="E195" s="16">
        <f>E196+E197+E198+E199</f>
        <v>0</v>
      </c>
      <c r="F195" s="17">
        <f>F196+F197+F198+F199</f>
        <v>0</v>
      </c>
      <c r="G195" s="17"/>
      <c r="H195" s="17"/>
      <c r="I195" s="17"/>
      <c r="J195" s="17"/>
      <c r="K195" s="16">
        <f>K196+K197+K198+K199</f>
        <v>0</v>
      </c>
      <c r="L195" s="16">
        <f>L196+L197+L198+L199</f>
        <v>0</v>
      </c>
      <c r="M195" s="16">
        <f>M196+M197+M198+M199</f>
        <v>0</v>
      </c>
      <c r="N195" s="16">
        <f t="shared" ref="N195" si="54">N196+N197+N198+N199</f>
        <v>0</v>
      </c>
      <c r="O195" s="18" t="s">
        <v>98</v>
      </c>
    </row>
    <row r="196" spans="1:15" ht="45" x14ac:dyDescent="0.25">
      <c r="A196" s="6"/>
      <c r="B196" s="34"/>
      <c r="C196" s="45"/>
      <c r="D196" s="15" t="s">
        <v>22</v>
      </c>
      <c r="E196" s="16">
        <f>F196+K196+L196+M196+N196</f>
        <v>0</v>
      </c>
      <c r="F196" s="17"/>
      <c r="G196" s="17"/>
      <c r="H196" s="17"/>
      <c r="I196" s="17"/>
      <c r="J196" s="17"/>
      <c r="K196" s="16"/>
      <c r="L196" s="16"/>
      <c r="M196" s="16"/>
      <c r="N196" s="16"/>
      <c r="O196" s="19"/>
    </row>
    <row r="197" spans="1:15" ht="33.75" x14ac:dyDescent="0.25">
      <c r="A197" s="6"/>
      <c r="B197" s="34"/>
      <c r="C197" s="45"/>
      <c r="D197" s="15" t="s">
        <v>23</v>
      </c>
      <c r="E197" s="16">
        <f t="shared" ref="E197:E199" si="55">F197+K197+L197+M197+N197</f>
        <v>0</v>
      </c>
      <c r="F197" s="17"/>
      <c r="G197" s="17"/>
      <c r="H197" s="17"/>
      <c r="I197" s="17"/>
      <c r="J197" s="17"/>
      <c r="K197" s="16"/>
      <c r="L197" s="16"/>
      <c r="M197" s="16"/>
      <c r="N197" s="16"/>
      <c r="O197" s="19"/>
    </row>
    <row r="198" spans="1:15" ht="67.5" x14ac:dyDescent="0.25">
      <c r="A198" s="6"/>
      <c r="B198" s="34"/>
      <c r="C198" s="45"/>
      <c r="D198" s="15" t="s">
        <v>24</v>
      </c>
      <c r="E198" s="16">
        <f t="shared" si="55"/>
        <v>0</v>
      </c>
      <c r="F198" s="17"/>
      <c r="G198" s="17"/>
      <c r="H198" s="17"/>
      <c r="I198" s="17"/>
      <c r="J198" s="17"/>
      <c r="K198" s="16"/>
      <c r="L198" s="16"/>
      <c r="M198" s="16"/>
      <c r="N198" s="16"/>
      <c r="O198" s="19"/>
    </row>
    <row r="199" spans="1:15" ht="33.75" x14ac:dyDescent="0.25">
      <c r="A199" s="6"/>
      <c r="B199" s="34"/>
      <c r="C199" s="45"/>
      <c r="D199" s="15" t="s">
        <v>25</v>
      </c>
      <c r="E199" s="16">
        <f t="shared" si="55"/>
        <v>0</v>
      </c>
      <c r="F199" s="17"/>
      <c r="G199" s="17"/>
      <c r="H199" s="17"/>
      <c r="I199" s="17"/>
      <c r="J199" s="17"/>
      <c r="K199" s="16"/>
      <c r="L199" s="16"/>
      <c r="M199" s="16"/>
      <c r="N199" s="16"/>
      <c r="O199" s="19"/>
    </row>
    <row r="200" spans="1:15" x14ac:dyDescent="0.25">
      <c r="A200" s="6"/>
      <c r="B200" s="34" t="s">
        <v>99</v>
      </c>
      <c r="C200" s="6"/>
      <c r="D200" s="6"/>
      <c r="E200" s="23" t="s">
        <v>30</v>
      </c>
      <c r="F200" s="23" t="s">
        <v>12</v>
      </c>
      <c r="G200" s="7" t="s">
        <v>31</v>
      </c>
      <c r="H200" s="7"/>
      <c r="I200" s="7"/>
      <c r="J200" s="7"/>
      <c r="K200" s="23" t="s">
        <v>13</v>
      </c>
      <c r="L200" s="23" t="s">
        <v>14</v>
      </c>
      <c r="M200" s="23" t="s">
        <v>15</v>
      </c>
      <c r="N200" s="23" t="s">
        <v>16</v>
      </c>
      <c r="O200" s="19"/>
    </row>
    <row r="201" spans="1:15" ht="22.5" x14ac:dyDescent="0.25">
      <c r="A201" s="6"/>
      <c r="B201" s="34"/>
      <c r="C201" s="6"/>
      <c r="D201" s="6"/>
      <c r="E201" s="23"/>
      <c r="F201" s="23"/>
      <c r="G201" s="24" t="s">
        <v>32</v>
      </c>
      <c r="H201" s="24" t="s">
        <v>33</v>
      </c>
      <c r="I201" s="24" t="s">
        <v>34</v>
      </c>
      <c r="J201" s="24" t="s">
        <v>35</v>
      </c>
      <c r="K201" s="23"/>
      <c r="L201" s="23"/>
      <c r="M201" s="23"/>
      <c r="N201" s="23"/>
      <c r="O201" s="19"/>
    </row>
    <row r="202" spans="1:15" x14ac:dyDescent="0.25">
      <c r="A202" s="6"/>
      <c r="B202" s="34"/>
      <c r="C202" s="6"/>
      <c r="D202" s="6"/>
      <c r="E202" s="28">
        <v>100</v>
      </c>
      <c r="F202" s="28" t="s">
        <v>48</v>
      </c>
      <c r="G202" s="28" t="s">
        <v>48</v>
      </c>
      <c r="H202" s="28" t="s">
        <v>48</v>
      </c>
      <c r="I202" s="28" t="s">
        <v>48</v>
      </c>
      <c r="J202" s="28" t="s">
        <v>48</v>
      </c>
      <c r="K202" s="28" t="s">
        <v>48</v>
      </c>
      <c r="L202" s="28" t="s">
        <v>48</v>
      </c>
      <c r="M202" s="28" t="s">
        <v>48</v>
      </c>
      <c r="N202" s="28" t="s">
        <v>48</v>
      </c>
      <c r="O202" s="29"/>
    </row>
    <row r="203" spans="1:15" x14ac:dyDescent="0.25">
      <c r="A203" s="6" t="s">
        <v>96</v>
      </c>
      <c r="B203" s="14" t="s">
        <v>100</v>
      </c>
      <c r="C203" s="7" t="s">
        <v>19</v>
      </c>
      <c r="D203" s="15" t="s">
        <v>20</v>
      </c>
      <c r="E203" s="16">
        <f>E204+E205+E206+E207</f>
        <v>1748</v>
      </c>
      <c r="F203" s="17">
        <f>F204+F205+F206+F207</f>
        <v>1748</v>
      </c>
      <c r="G203" s="17"/>
      <c r="H203" s="17"/>
      <c r="I203" s="17"/>
      <c r="J203" s="17"/>
      <c r="K203" s="16">
        <f>K204+K205+K206+K207</f>
        <v>0</v>
      </c>
      <c r="L203" s="16">
        <f>L204+L205+L206+L207</f>
        <v>0</v>
      </c>
      <c r="M203" s="16">
        <f>M204+M205+M206+M207</f>
        <v>0</v>
      </c>
      <c r="N203" s="16">
        <f t="shared" ref="N203" si="56">N204+N205+N206+N207</f>
        <v>0</v>
      </c>
      <c r="O203" s="18" t="s">
        <v>21</v>
      </c>
    </row>
    <row r="204" spans="1:15" ht="45" x14ac:dyDescent="0.25">
      <c r="A204" s="6"/>
      <c r="B204" s="14"/>
      <c r="C204" s="7"/>
      <c r="D204" s="15" t="s">
        <v>22</v>
      </c>
      <c r="E204" s="16">
        <f>F204+K204+L204+M204+N204</f>
        <v>1748</v>
      </c>
      <c r="F204" s="17">
        <v>1748</v>
      </c>
      <c r="G204" s="17"/>
      <c r="H204" s="17"/>
      <c r="I204" s="17"/>
      <c r="J204" s="17"/>
      <c r="K204" s="16">
        <v>0</v>
      </c>
      <c r="L204" s="16">
        <v>0</v>
      </c>
      <c r="M204" s="16">
        <v>0</v>
      </c>
      <c r="N204" s="16">
        <v>0</v>
      </c>
      <c r="O204" s="19"/>
    </row>
    <row r="205" spans="1:15" ht="33.75" x14ac:dyDescent="0.25">
      <c r="A205" s="6"/>
      <c r="B205" s="14"/>
      <c r="C205" s="7"/>
      <c r="D205" s="15" t="s">
        <v>23</v>
      </c>
      <c r="E205" s="16">
        <f t="shared" ref="E205:E207" si="57">F205+K205+L205+M205+N205</f>
        <v>0</v>
      </c>
      <c r="F205" s="17">
        <v>0</v>
      </c>
      <c r="G205" s="17"/>
      <c r="H205" s="17"/>
      <c r="I205" s="17"/>
      <c r="J205" s="17"/>
      <c r="K205" s="16">
        <v>0</v>
      </c>
      <c r="L205" s="16">
        <v>0</v>
      </c>
      <c r="M205" s="16">
        <v>0</v>
      </c>
      <c r="N205" s="16">
        <v>0</v>
      </c>
      <c r="O205" s="19"/>
    </row>
    <row r="206" spans="1:15" ht="67.5" x14ac:dyDescent="0.25">
      <c r="A206" s="6"/>
      <c r="B206" s="14"/>
      <c r="C206" s="7"/>
      <c r="D206" s="15" t="s">
        <v>24</v>
      </c>
      <c r="E206" s="16">
        <f t="shared" si="57"/>
        <v>0</v>
      </c>
      <c r="F206" s="17">
        <v>0</v>
      </c>
      <c r="G206" s="17"/>
      <c r="H206" s="17"/>
      <c r="I206" s="17"/>
      <c r="J206" s="17"/>
      <c r="K206" s="16">
        <v>0</v>
      </c>
      <c r="L206" s="16">
        <v>0</v>
      </c>
      <c r="M206" s="16">
        <v>0</v>
      </c>
      <c r="N206" s="16">
        <v>0</v>
      </c>
      <c r="O206" s="19"/>
    </row>
    <row r="207" spans="1:15" ht="33.75" x14ac:dyDescent="0.25">
      <c r="A207" s="6"/>
      <c r="B207" s="14"/>
      <c r="C207" s="7"/>
      <c r="D207" s="15" t="s">
        <v>25</v>
      </c>
      <c r="E207" s="16">
        <f t="shared" si="57"/>
        <v>0</v>
      </c>
      <c r="F207" s="17">
        <v>0</v>
      </c>
      <c r="G207" s="17"/>
      <c r="H207" s="17"/>
      <c r="I207" s="17"/>
      <c r="J207" s="17"/>
      <c r="K207" s="16">
        <v>0</v>
      </c>
      <c r="L207" s="16">
        <v>0</v>
      </c>
      <c r="M207" s="16">
        <v>0</v>
      </c>
      <c r="N207" s="16">
        <v>0</v>
      </c>
      <c r="O207" s="19"/>
    </row>
    <row r="208" spans="1:15" x14ac:dyDescent="0.25">
      <c r="A208" s="6"/>
      <c r="B208" s="43" t="s">
        <v>101</v>
      </c>
      <c r="C208" s="46" t="s">
        <v>29</v>
      </c>
      <c r="D208" s="46" t="s">
        <v>29</v>
      </c>
      <c r="E208" s="47" t="s">
        <v>30</v>
      </c>
      <c r="F208" s="47" t="s">
        <v>12</v>
      </c>
      <c r="G208" s="48" t="s">
        <v>31</v>
      </c>
      <c r="H208" s="48"/>
      <c r="I208" s="48"/>
      <c r="J208" s="48"/>
      <c r="K208" s="47" t="s">
        <v>13</v>
      </c>
      <c r="L208" s="47" t="s">
        <v>14</v>
      </c>
      <c r="M208" s="47" t="s">
        <v>15</v>
      </c>
      <c r="N208" s="47" t="s">
        <v>16</v>
      </c>
      <c r="O208" s="19"/>
    </row>
    <row r="209" spans="1:15" ht="22.5" x14ac:dyDescent="0.25">
      <c r="A209" s="6"/>
      <c r="B209" s="43"/>
      <c r="C209" s="46"/>
      <c r="D209" s="46"/>
      <c r="E209" s="47"/>
      <c r="F209" s="47"/>
      <c r="G209" s="49" t="s">
        <v>32</v>
      </c>
      <c r="H209" s="49" t="s">
        <v>33</v>
      </c>
      <c r="I209" s="49" t="s">
        <v>34</v>
      </c>
      <c r="J209" s="49" t="s">
        <v>35</v>
      </c>
      <c r="K209" s="47"/>
      <c r="L209" s="47"/>
      <c r="M209" s="47"/>
      <c r="N209" s="47"/>
      <c r="O209" s="19"/>
    </row>
    <row r="210" spans="1:15" x14ac:dyDescent="0.25">
      <c r="A210" s="6"/>
      <c r="B210" s="43"/>
      <c r="C210" s="46"/>
      <c r="D210" s="46"/>
      <c r="E210" s="44">
        <v>33.5</v>
      </c>
      <c r="F210" s="44">
        <v>33.5</v>
      </c>
      <c r="G210" s="44">
        <v>33.5</v>
      </c>
      <c r="H210" s="44">
        <v>33.5</v>
      </c>
      <c r="I210" s="44">
        <v>33.5</v>
      </c>
      <c r="J210" s="44">
        <v>33.5</v>
      </c>
      <c r="K210" s="44">
        <v>0</v>
      </c>
      <c r="L210" s="44">
        <v>0</v>
      </c>
      <c r="M210" s="44">
        <v>0</v>
      </c>
      <c r="N210" s="44">
        <v>0</v>
      </c>
      <c r="O210" s="29"/>
    </row>
    <row r="211" spans="1:15" x14ac:dyDescent="0.25">
      <c r="A211" s="6" t="s">
        <v>102</v>
      </c>
      <c r="B211" s="50" t="s">
        <v>103</v>
      </c>
      <c r="C211" s="7" t="s">
        <v>19</v>
      </c>
      <c r="D211" s="15" t="s">
        <v>20</v>
      </c>
      <c r="E211" s="16">
        <f>E212+E213+E214+E215</f>
        <v>0</v>
      </c>
      <c r="F211" s="17">
        <f>F212+F213+F214+F215</f>
        <v>0</v>
      </c>
      <c r="G211" s="17"/>
      <c r="H211" s="17"/>
      <c r="I211" s="17"/>
      <c r="J211" s="17"/>
      <c r="K211" s="16">
        <f>K212+K213+K214+K215</f>
        <v>0</v>
      </c>
      <c r="L211" s="16">
        <f>L212+L213+L214+L215</f>
        <v>0</v>
      </c>
      <c r="M211" s="16">
        <f>M212+M213+M214+M215</f>
        <v>0</v>
      </c>
      <c r="N211" s="16">
        <f t="shared" ref="N211" si="58">N212+N213+N214+N215</f>
        <v>0</v>
      </c>
      <c r="O211" s="18" t="s">
        <v>21</v>
      </c>
    </row>
    <row r="212" spans="1:15" ht="45" x14ac:dyDescent="0.25">
      <c r="A212" s="6"/>
      <c r="B212" s="51"/>
      <c r="C212" s="7"/>
      <c r="D212" s="15" t="s">
        <v>22</v>
      </c>
      <c r="E212" s="16">
        <f>F212+K212+L212+M212+N212</f>
        <v>0</v>
      </c>
      <c r="F212" s="17">
        <v>0</v>
      </c>
      <c r="G212" s="17"/>
      <c r="H212" s="17"/>
      <c r="I212" s="17"/>
      <c r="J212" s="17"/>
      <c r="K212" s="16">
        <v>0</v>
      </c>
      <c r="L212" s="16">
        <v>0</v>
      </c>
      <c r="M212" s="16">
        <v>0</v>
      </c>
      <c r="N212" s="16">
        <v>0</v>
      </c>
      <c r="O212" s="19"/>
    </row>
    <row r="213" spans="1:15" ht="33.75" x14ac:dyDescent="0.25">
      <c r="A213" s="6"/>
      <c r="B213" s="51"/>
      <c r="C213" s="7"/>
      <c r="D213" s="15" t="s">
        <v>23</v>
      </c>
      <c r="E213" s="16">
        <f t="shared" ref="E213:E215" si="59">F213+K213+L213+M213+N213</f>
        <v>0</v>
      </c>
      <c r="F213" s="17">
        <v>0</v>
      </c>
      <c r="G213" s="17"/>
      <c r="H213" s="17"/>
      <c r="I213" s="17"/>
      <c r="J213" s="17"/>
      <c r="K213" s="16">
        <v>0</v>
      </c>
      <c r="L213" s="16">
        <v>0</v>
      </c>
      <c r="M213" s="16">
        <v>0</v>
      </c>
      <c r="N213" s="16">
        <v>0</v>
      </c>
      <c r="O213" s="19"/>
    </row>
    <row r="214" spans="1:15" ht="67.5" x14ac:dyDescent="0.25">
      <c r="A214" s="6"/>
      <c r="B214" s="51"/>
      <c r="C214" s="7"/>
      <c r="D214" s="15" t="s">
        <v>24</v>
      </c>
      <c r="E214" s="16">
        <f t="shared" si="59"/>
        <v>0</v>
      </c>
      <c r="F214" s="17">
        <v>0</v>
      </c>
      <c r="G214" s="17"/>
      <c r="H214" s="17"/>
      <c r="I214" s="17"/>
      <c r="J214" s="17"/>
      <c r="K214" s="16">
        <v>0</v>
      </c>
      <c r="L214" s="16">
        <v>0</v>
      </c>
      <c r="M214" s="16">
        <v>0</v>
      </c>
      <c r="N214" s="16">
        <v>0</v>
      </c>
      <c r="O214" s="19"/>
    </row>
    <row r="215" spans="1:15" ht="33.75" x14ac:dyDescent="0.25">
      <c r="A215" s="6"/>
      <c r="B215" s="52"/>
      <c r="C215" s="7"/>
      <c r="D215" s="15" t="s">
        <v>25</v>
      </c>
      <c r="E215" s="16">
        <f t="shared" si="59"/>
        <v>0</v>
      </c>
      <c r="F215" s="17">
        <v>0</v>
      </c>
      <c r="G215" s="17"/>
      <c r="H215" s="17"/>
      <c r="I215" s="17"/>
      <c r="J215" s="17"/>
      <c r="K215" s="16">
        <v>0</v>
      </c>
      <c r="L215" s="16">
        <v>0</v>
      </c>
      <c r="M215" s="16">
        <v>0</v>
      </c>
      <c r="N215" s="16">
        <v>0</v>
      </c>
      <c r="O215" s="19"/>
    </row>
    <row r="216" spans="1:15" x14ac:dyDescent="0.25">
      <c r="A216" s="6"/>
      <c r="B216" s="31" t="s">
        <v>104</v>
      </c>
      <c r="C216" s="22" t="s">
        <v>29</v>
      </c>
      <c r="D216" s="22" t="s">
        <v>29</v>
      </c>
      <c r="E216" s="23" t="s">
        <v>30</v>
      </c>
      <c r="F216" s="23" t="s">
        <v>12</v>
      </c>
      <c r="G216" s="7" t="s">
        <v>31</v>
      </c>
      <c r="H216" s="7"/>
      <c r="I216" s="7"/>
      <c r="J216" s="7"/>
      <c r="K216" s="23" t="s">
        <v>13</v>
      </c>
      <c r="L216" s="23" t="s">
        <v>14</v>
      </c>
      <c r="M216" s="23" t="s">
        <v>15</v>
      </c>
      <c r="N216" s="23" t="s">
        <v>16</v>
      </c>
      <c r="O216" s="19"/>
    </row>
    <row r="217" spans="1:15" ht="22.5" x14ac:dyDescent="0.25">
      <c r="A217" s="6"/>
      <c r="B217" s="32"/>
      <c r="C217" s="22"/>
      <c r="D217" s="22"/>
      <c r="E217" s="23"/>
      <c r="F217" s="23"/>
      <c r="G217" s="24" t="s">
        <v>32</v>
      </c>
      <c r="H217" s="24" t="s">
        <v>33</v>
      </c>
      <c r="I217" s="24" t="s">
        <v>34</v>
      </c>
      <c r="J217" s="24" t="s">
        <v>35</v>
      </c>
      <c r="K217" s="23"/>
      <c r="L217" s="23"/>
      <c r="M217" s="23"/>
      <c r="N217" s="23"/>
      <c r="O217" s="19"/>
    </row>
    <row r="218" spans="1:15" x14ac:dyDescent="0.25">
      <c r="A218" s="6"/>
      <c r="B218" s="32"/>
      <c r="C218" s="22"/>
      <c r="D218" s="22"/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0</v>
      </c>
      <c r="K218" s="28">
        <v>0</v>
      </c>
      <c r="L218" s="28">
        <v>0</v>
      </c>
      <c r="M218" s="28">
        <v>0</v>
      </c>
      <c r="N218" s="28">
        <v>0</v>
      </c>
      <c r="O218" s="29"/>
    </row>
    <row r="219" spans="1:15" x14ac:dyDescent="0.25">
      <c r="A219" s="53" t="s">
        <v>105</v>
      </c>
      <c r="B219" s="14" t="s">
        <v>106</v>
      </c>
      <c r="C219" s="7" t="s">
        <v>19</v>
      </c>
      <c r="D219" s="15" t="s">
        <v>20</v>
      </c>
      <c r="E219" s="16">
        <f>E220+E221+E222+E223</f>
        <v>0</v>
      </c>
      <c r="F219" s="17">
        <f>F220+F221+F222+F223</f>
        <v>0</v>
      </c>
      <c r="G219" s="17"/>
      <c r="H219" s="17"/>
      <c r="I219" s="17"/>
      <c r="J219" s="17"/>
      <c r="K219" s="16">
        <f>K220+K221+K222+K223</f>
        <v>0</v>
      </c>
      <c r="L219" s="16">
        <f>L220+L221+L222+L223</f>
        <v>0</v>
      </c>
      <c r="M219" s="16">
        <f>M220+M221+M222+M223</f>
        <v>0</v>
      </c>
      <c r="N219" s="16">
        <f t="shared" ref="N219" si="60">N220+N221+N222+N223</f>
        <v>0</v>
      </c>
      <c r="O219" s="18" t="s">
        <v>21</v>
      </c>
    </row>
    <row r="220" spans="1:15" ht="45" x14ac:dyDescent="0.25">
      <c r="A220" s="53"/>
      <c r="B220" s="14"/>
      <c r="C220" s="7"/>
      <c r="D220" s="15" t="s">
        <v>22</v>
      </c>
      <c r="E220" s="16">
        <f>F220+K220+L220+M220+N220</f>
        <v>0</v>
      </c>
      <c r="F220" s="35">
        <f>F225</f>
        <v>0</v>
      </c>
      <c r="G220" s="36"/>
      <c r="H220" s="36"/>
      <c r="I220" s="36"/>
      <c r="J220" s="37"/>
      <c r="K220" s="16">
        <f>K225</f>
        <v>0</v>
      </c>
      <c r="L220" s="16">
        <f t="shared" ref="L220:N220" si="61">L225</f>
        <v>0</v>
      </c>
      <c r="M220" s="16">
        <f t="shared" si="61"/>
        <v>0</v>
      </c>
      <c r="N220" s="16">
        <f t="shared" si="61"/>
        <v>0</v>
      </c>
      <c r="O220" s="19"/>
    </row>
    <row r="221" spans="1:15" ht="33.75" x14ac:dyDescent="0.25">
      <c r="A221" s="53"/>
      <c r="B221" s="14"/>
      <c r="C221" s="7"/>
      <c r="D221" s="15" t="s">
        <v>23</v>
      </c>
      <c r="E221" s="16">
        <f t="shared" ref="E221:E223" si="62">F221+K221+L221+M221+N221</f>
        <v>0</v>
      </c>
      <c r="F221" s="35">
        <f t="shared" ref="F221:F223" si="63">F226</f>
        <v>0</v>
      </c>
      <c r="G221" s="36"/>
      <c r="H221" s="36"/>
      <c r="I221" s="36"/>
      <c r="J221" s="37"/>
      <c r="K221" s="16">
        <f t="shared" ref="K221:N223" si="64">K226</f>
        <v>0</v>
      </c>
      <c r="L221" s="16">
        <f t="shared" si="64"/>
        <v>0</v>
      </c>
      <c r="M221" s="16">
        <f t="shared" si="64"/>
        <v>0</v>
      </c>
      <c r="N221" s="16">
        <f t="shared" si="64"/>
        <v>0</v>
      </c>
      <c r="O221" s="19"/>
    </row>
    <row r="222" spans="1:15" ht="67.5" x14ac:dyDescent="0.25">
      <c r="A222" s="53"/>
      <c r="B222" s="14"/>
      <c r="C222" s="7"/>
      <c r="D222" s="15" t="s">
        <v>24</v>
      </c>
      <c r="E222" s="16">
        <f t="shared" si="62"/>
        <v>0</v>
      </c>
      <c r="F222" s="35">
        <f t="shared" si="63"/>
        <v>0</v>
      </c>
      <c r="G222" s="36"/>
      <c r="H222" s="36"/>
      <c r="I222" s="36"/>
      <c r="J222" s="37"/>
      <c r="K222" s="16">
        <f t="shared" si="64"/>
        <v>0</v>
      </c>
      <c r="L222" s="16">
        <f t="shared" si="64"/>
        <v>0</v>
      </c>
      <c r="M222" s="16">
        <f t="shared" si="64"/>
        <v>0</v>
      </c>
      <c r="N222" s="16">
        <f t="shared" si="64"/>
        <v>0</v>
      </c>
      <c r="O222" s="19"/>
    </row>
    <row r="223" spans="1:15" ht="33.75" x14ac:dyDescent="0.25">
      <c r="A223" s="53"/>
      <c r="B223" s="14"/>
      <c r="C223" s="7"/>
      <c r="D223" s="15" t="s">
        <v>25</v>
      </c>
      <c r="E223" s="16">
        <f t="shared" si="62"/>
        <v>0</v>
      </c>
      <c r="F223" s="35">
        <f t="shared" si="63"/>
        <v>0</v>
      </c>
      <c r="G223" s="36"/>
      <c r="H223" s="36"/>
      <c r="I223" s="36"/>
      <c r="J223" s="37"/>
      <c r="K223" s="16">
        <f t="shared" si="64"/>
        <v>0</v>
      </c>
      <c r="L223" s="16">
        <f t="shared" si="64"/>
        <v>0</v>
      </c>
      <c r="M223" s="16">
        <f t="shared" si="64"/>
        <v>0</v>
      </c>
      <c r="N223" s="16">
        <f t="shared" si="64"/>
        <v>0</v>
      </c>
      <c r="O223" s="19"/>
    </row>
    <row r="224" spans="1:15" x14ac:dyDescent="0.25">
      <c r="A224" s="53" t="s">
        <v>107</v>
      </c>
      <c r="B224" s="14" t="s">
        <v>108</v>
      </c>
      <c r="C224" s="7" t="s">
        <v>19</v>
      </c>
      <c r="D224" s="15" t="s">
        <v>20</v>
      </c>
      <c r="E224" s="16">
        <f>E225+E226+E227+E228</f>
        <v>0</v>
      </c>
      <c r="F224" s="17">
        <f>F225+F226+F227+F228</f>
        <v>0</v>
      </c>
      <c r="G224" s="17"/>
      <c r="H224" s="17"/>
      <c r="I224" s="17"/>
      <c r="J224" s="17"/>
      <c r="K224" s="16">
        <f>K225+K226+K227+K228</f>
        <v>0</v>
      </c>
      <c r="L224" s="16">
        <f>L225+L226+L227+L228</f>
        <v>0</v>
      </c>
      <c r="M224" s="16">
        <f>M225+M226+M227+M228</f>
        <v>0</v>
      </c>
      <c r="N224" s="16">
        <f t="shared" ref="N224" si="65">N225+N226+N227+N228</f>
        <v>0</v>
      </c>
      <c r="O224" s="18" t="s">
        <v>21</v>
      </c>
    </row>
    <row r="225" spans="1:15" ht="45" x14ac:dyDescent="0.25">
      <c r="A225" s="53"/>
      <c r="B225" s="14"/>
      <c r="C225" s="7"/>
      <c r="D225" s="15" t="s">
        <v>22</v>
      </c>
      <c r="E225" s="16">
        <f>F225+K225+L225+M225+N225</f>
        <v>0</v>
      </c>
      <c r="F225" s="17">
        <v>0</v>
      </c>
      <c r="G225" s="17"/>
      <c r="H225" s="17"/>
      <c r="I225" s="17"/>
      <c r="J225" s="17"/>
      <c r="K225" s="16">
        <v>0</v>
      </c>
      <c r="L225" s="16">
        <v>0</v>
      </c>
      <c r="M225" s="16">
        <v>0</v>
      </c>
      <c r="N225" s="16">
        <v>0</v>
      </c>
      <c r="O225" s="19"/>
    </row>
    <row r="226" spans="1:15" ht="33.75" x14ac:dyDescent="0.25">
      <c r="A226" s="53"/>
      <c r="B226" s="14"/>
      <c r="C226" s="7"/>
      <c r="D226" s="15" t="s">
        <v>23</v>
      </c>
      <c r="E226" s="16">
        <f t="shared" ref="E226:E228" si="66">F226+K226+L226+M226+N226</f>
        <v>0</v>
      </c>
      <c r="F226" s="17">
        <v>0</v>
      </c>
      <c r="G226" s="17"/>
      <c r="H226" s="17"/>
      <c r="I226" s="17"/>
      <c r="J226" s="17"/>
      <c r="K226" s="16">
        <v>0</v>
      </c>
      <c r="L226" s="16">
        <v>0</v>
      </c>
      <c r="M226" s="16">
        <v>0</v>
      </c>
      <c r="N226" s="16">
        <v>0</v>
      </c>
      <c r="O226" s="19"/>
    </row>
    <row r="227" spans="1:15" ht="67.5" x14ac:dyDescent="0.25">
      <c r="A227" s="53"/>
      <c r="B227" s="14"/>
      <c r="C227" s="7"/>
      <c r="D227" s="15" t="s">
        <v>24</v>
      </c>
      <c r="E227" s="16">
        <f t="shared" si="66"/>
        <v>0</v>
      </c>
      <c r="F227" s="17">
        <v>0</v>
      </c>
      <c r="G227" s="17"/>
      <c r="H227" s="17"/>
      <c r="I227" s="17"/>
      <c r="J227" s="17"/>
      <c r="K227" s="16">
        <v>0</v>
      </c>
      <c r="L227" s="16">
        <v>0</v>
      </c>
      <c r="M227" s="16">
        <v>0</v>
      </c>
      <c r="N227" s="16">
        <v>0</v>
      </c>
      <c r="O227" s="19"/>
    </row>
    <row r="228" spans="1:15" ht="33.75" x14ac:dyDescent="0.25">
      <c r="A228" s="53"/>
      <c r="B228" s="14"/>
      <c r="C228" s="7"/>
      <c r="D228" s="15" t="s">
        <v>25</v>
      </c>
      <c r="E228" s="16">
        <f t="shared" si="66"/>
        <v>0</v>
      </c>
      <c r="F228" s="17">
        <v>0</v>
      </c>
      <c r="G228" s="17"/>
      <c r="H228" s="17"/>
      <c r="I228" s="17"/>
      <c r="J228" s="17"/>
      <c r="K228" s="16">
        <v>0</v>
      </c>
      <c r="L228" s="16">
        <v>0</v>
      </c>
      <c r="M228" s="16">
        <v>0</v>
      </c>
      <c r="N228" s="16">
        <v>0</v>
      </c>
      <c r="O228" s="19"/>
    </row>
    <row r="229" spans="1:15" x14ac:dyDescent="0.25">
      <c r="A229" s="53"/>
      <c r="B229" s="30" t="s">
        <v>109</v>
      </c>
      <c r="C229" s="22" t="s">
        <v>29</v>
      </c>
      <c r="D229" s="22" t="s">
        <v>29</v>
      </c>
      <c r="E229" s="23" t="s">
        <v>30</v>
      </c>
      <c r="F229" s="23" t="s">
        <v>12</v>
      </c>
      <c r="G229" s="7" t="s">
        <v>31</v>
      </c>
      <c r="H229" s="7"/>
      <c r="I229" s="7"/>
      <c r="J229" s="7"/>
      <c r="K229" s="23" t="s">
        <v>13</v>
      </c>
      <c r="L229" s="23" t="s">
        <v>14</v>
      </c>
      <c r="M229" s="23" t="s">
        <v>15</v>
      </c>
      <c r="N229" s="23" t="s">
        <v>16</v>
      </c>
      <c r="O229" s="19"/>
    </row>
    <row r="230" spans="1:15" ht="22.5" x14ac:dyDescent="0.25">
      <c r="A230" s="53"/>
      <c r="B230" s="30"/>
      <c r="C230" s="22"/>
      <c r="D230" s="22"/>
      <c r="E230" s="23"/>
      <c r="F230" s="23"/>
      <c r="G230" s="24" t="s">
        <v>32</v>
      </c>
      <c r="H230" s="24" t="s">
        <v>33</v>
      </c>
      <c r="I230" s="24" t="s">
        <v>34</v>
      </c>
      <c r="J230" s="24" t="s">
        <v>35</v>
      </c>
      <c r="K230" s="23"/>
      <c r="L230" s="23"/>
      <c r="M230" s="23"/>
      <c r="N230" s="23"/>
      <c r="O230" s="19"/>
    </row>
    <row r="231" spans="1:15" x14ac:dyDescent="0.25">
      <c r="A231" s="53"/>
      <c r="B231" s="30"/>
      <c r="C231" s="22"/>
      <c r="D231" s="22"/>
      <c r="E231" s="28" t="s">
        <v>48</v>
      </c>
      <c r="F231" s="28" t="s">
        <v>48</v>
      </c>
      <c r="G231" s="28" t="s">
        <v>48</v>
      </c>
      <c r="H231" s="28" t="s">
        <v>48</v>
      </c>
      <c r="I231" s="28" t="s">
        <v>48</v>
      </c>
      <c r="J231" s="28" t="s">
        <v>48</v>
      </c>
      <c r="K231" s="28" t="s">
        <v>48</v>
      </c>
      <c r="L231" s="28" t="s">
        <v>48</v>
      </c>
      <c r="M231" s="28" t="s">
        <v>48</v>
      </c>
      <c r="N231" s="28" t="s">
        <v>48</v>
      </c>
      <c r="O231" s="29"/>
    </row>
    <row r="232" spans="1:15" x14ac:dyDescent="0.25">
      <c r="A232" s="6" t="s">
        <v>110</v>
      </c>
      <c r="B232" s="14" t="s">
        <v>111</v>
      </c>
      <c r="C232" s="7" t="s">
        <v>19</v>
      </c>
      <c r="D232" s="15" t="s">
        <v>20</v>
      </c>
      <c r="E232" s="16">
        <f>E233+E234+E235+E236</f>
        <v>63335</v>
      </c>
      <c r="F232" s="17">
        <f>F233+F234+F235+F236</f>
        <v>12667</v>
      </c>
      <c r="G232" s="17"/>
      <c r="H232" s="17"/>
      <c r="I232" s="17"/>
      <c r="J232" s="17"/>
      <c r="K232" s="16">
        <f>K233+K234+K235+K236</f>
        <v>12667</v>
      </c>
      <c r="L232" s="16">
        <f>L233+L234+L235+L236</f>
        <v>12667</v>
      </c>
      <c r="M232" s="16">
        <f>M233+M234+M235+M236</f>
        <v>12667</v>
      </c>
      <c r="N232" s="16">
        <f t="shared" ref="N232" si="67">N233+N234+N235+N236</f>
        <v>12667</v>
      </c>
      <c r="O232" s="18" t="s">
        <v>21</v>
      </c>
    </row>
    <row r="233" spans="1:15" ht="45" x14ac:dyDescent="0.25">
      <c r="A233" s="6"/>
      <c r="B233" s="14"/>
      <c r="C233" s="7"/>
      <c r="D233" s="15" t="s">
        <v>22</v>
      </c>
      <c r="E233" s="16">
        <f>F233+K233+L233+M233+N233</f>
        <v>48335</v>
      </c>
      <c r="F233" s="35">
        <f>F238+F246</f>
        <v>9667</v>
      </c>
      <c r="G233" s="36"/>
      <c r="H233" s="36"/>
      <c r="I233" s="36"/>
      <c r="J233" s="37"/>
      <c r="K233" s="16">
        <f>K238+K246</f>
        <v>9667</v>
      </c>
      <c r="L233" s="16">
        <f>L238+L246</f>
        <v>9667</v>
      </c>
      <c r="M233" s="16">
        <f>M238+M246</f>
        <v>9667</v>
      </c>
      <c r="N233" s="16">
        <f>N238+N246</f>
        <v>9667</v>
      </c>
      <c r="O233" s="19"/>
    </row>
    <row r="234" spans="1:15" ht="33.75" x14ac:dyDescent="0.25">
      <c r="A234" s="6"/>
      <c r="B234" s="14"/>
      <c r="C234" s="7"/>
      <c r="D234" s="15" t="s">
        <v>23</v>
      </c>
      <c r="E234" s="16">
        <f t="shared" ref="E234:E236" si="68">F234+K234+L234+M234+N234</f>
        <v>0</v>
      </c>
      <c r="F234" s="35">
        <f t="shared" ref="F234:F235" si="69">F239+F247</f>
        <v>0</v>
      </c>
      <c r="G234" s="36"/>
      <c r="H234" s="36"/>
      <c r="I234" s="36"/>
      <c r="J234" s="37"/>
      <c r="K234" s="16">
        <f t="shared" ref="K234:N236" si="70">K239+K247</f>
        <v>0</v>
      </c>
      <c r="L234" s="16">
        <f t="shared" si="70"/>
        <v>0</v>
      </c>
      <c r="M234" s="16">
        <f t="shared" si="70"/>
        <v>0</v>
      </c>
      <c r="N234" s="16">
        <f t="shared" si="70"/>
        <v>0</v>
      </c>
      <c r="O234" s="19"/>
    </row>
    <row r="235" spans="1:15" ht="67.5" x14ac:dyDescent="0.25">
      <c r="A235" s="6"/>
      <c r="B235" s="14"/>
      <c r="C235" s="7"/>
      <c r="D235" s="15" t="s">
        <v>24</v>
      </c>
      <c r="E235" s="16">
        <f t="shared" si="68"/>
        <v>15000</v>
      </c>
      <c r="F235" s="35">
        <f t="shared" si="69"/>
        <v>3000</v>
      </c>
      <c r="G235" s="36"/>
      <c r="H235" s="36"/>
      <c r="I235" s="36"/>
      <c r="J235" s="37"/>
      <c r="K235" s="16">
        <f t="shared" si="70"/>
        <v>3000</v>
      </c>
      <c r="L235" s="16">
        <f t="shared" si="70"/>
        <v>3000</v>
      </c>
      <c r="M235" s="16">
        <f t="shared" si="70"/>
        <v>3000</v>
      </c>
      <c r="N235" s="16">
        <f t="shared" si="70"/>
        <v>3000</v>
      </c>
      <c r="O235" s="19"/>
    </row>
    <row r="236" spans="1:15" ht="33.75" x14ac:dyDescent="0.25">
      <c r="A236" s="6"/>
      <c r="B236" s="14"/>
      <c r="C236" s="7"/>
      <c r="D236" s="15" t="s">
        <v>25</v>
      </c>
      <c r="E236" s="16">
        <f t="shared" si="68"/>
        <v>0</v>
      </c>
      <c r="F236" s="35">
        <f>F241+F249</f>
        <v>0</v>
      </c>
      <c r="G236" s="36"/>
      <c r="H236" s="36"/>
      <c r="I236" s="36"/>
      <c r="J236" s="37"/>
      <c r="K236" s="16">
        <f t="shared" si="70"/>
        <v>0</v>
      </c>
      <c r="L236" s="16">
        <f t="shared" si="70"/>
        <v>0</v>
      </c>
      <c r="M236" s="16">
        <f t="shared" si="70"/>
        <v>0</v>
      </c>
      <c r="N236" s="16">
        <f t="shared" si="70"/>
        <v>0</v>
      </c>
      <c r="O236" s="19"/>
    </row>
    <row r="237" spans="1:15" x14ac:dyDescent="0.25">
      <c r="A237" s="6" t="s">
        <v>112</v>
      </c>
      <c r="B237" s="14" t="s">
        <v>113</v>
      </c>
      <c r="C237" s="7" t="s">
        <v>19</v>
      </c>
      <c r="D237" s="15" t="s">
        <v>20</v>
      </c>
      <c r="E237" s="16">
        <f>E238+E239+E240+E241</f>
        <v>15000</v>
      </c>
      <c r="F237" s="17">
        <f>F238+F239+F240+F241</f>
        <v>3000</v>
      </c>
      <c r="G237" s="17"/>
      <c r="H237" s="17"/>
      <c r="I237" s="17"/>
      <c r="J237" s="17"/>
      <c r="K237" s="16">
        <f>K238+K239+K240+K241</f>
        <v>3000</v>
      </c>
      <c r="L237" s="16">
        <f>L238+L239+L240+L241</f>
        <v>3000</v>
      </c>
      <c r="M237" s="16">
        <f>M238+M239+M240+M241</f>
        <v>3000</v>
      </c>
      <c r="N237" s="16">
        <f t="shared" ref="N237" si="71">N238+N239+N240+N241</f>
        <v>3000</v>
      </c>
      <c r="O237" s="18" t="s">
        <v>21</v>
      </c>
    </row>
    <row r="238" spans="1:15" ht="45" x14ac:dyDescent="0.25">
      <c r="A238" s="6"/>
      <c r="B238" s="14"/>
      <c r="C238" s="7"/>
      <c r="D238" s="15" t="s">
        <v>22</v>
      </c>
      <c r="E238" s="16">
        <f>F238+K238+L238+M238+N238</f>
        <v>0</v>
      </c>
      <c r="F238" s="17">
        <v>0</v>
      </c>
      <c r="G238" s="17"/>
      <c r="H238" s="17"/>
      <c r="I238" s="17"/>
      <c r="J238" s="17"/>
      <c r="K238" s="16">
        <v>0</v>
      </c>
      <c r="L238" s="16">
        <v>0</v>
      </c>
      <c r="M238" s="16">
        <v>0</v>
      </c>
      <c r="N238" s="16">
        <v>0</v>
      </c>
      <c r="O238" s="19"/>
    </row>
    <row r="239" spans="1:15" ht="33.75" x14ac:dyDescent="0.25">
      <c r="A239" s="6"/>
      <c r="B239" s="14"/>
      <c r="C239" s="7"/>
      <c r="D239" s="15" t="s">
        <v>23</v>
      </c>
      <c r="E239" s="16">
        <f t="shared" ref="E239:E241" si="72">F239+K239+L239+M239+N239</f>
        <v>0</v>
      </c>
      <c r="F239" s="17">
        <v>0</v>
      </c>
      <c r="G239" s="17"/>
      <c r="H239" s="17"/>
      <c r="I239" s="17"/>
      <c r="J239" s="17"/>
      <c r="K239" s="16">
        <v>0</v>
      </c>
      <c r="L239" s="16">
        <v>0</v>
      </c>
      <c r="M239" s="16">
        <v>0</v>
      </c>
      <c r="N239" s="16">
        <v>0</v>
      </c>
      <c r="O239" s="19"/>
    </row>
    <row r="240" spans="1:15" ht="67.5" x14ac:dyDescent="0.25">
      <c r="A240" s="6"/>
      <c r="B240" s="14"/>
      <c r="C240" s="7"/>
      <c r="D240" s="15" t="s">
        <v>24</v>
      </c>
      <c r="E240" s="16">
        <f t="shared" si="72"/>
        <v>15000</v>
      </c>
      <c r="F240" s="17">
        <v>3000</v>
      </c>
      <c r="G240" s="17"/>
      <c r="H240" s="17"/>
      <c r="I240" s="17"/>
      <c r="J240" s="17"/>
      <c r="K240" s="16">
        <v>3000</v>
      </c>
      <c r="L240" s="16">
        <v>3000</v>
      </c>
      <c r="M240" s="16">
        <f>L240</f>
        <v>3000</v>
      </c>
      <c r="N240" s="16">
        <f>L240</f>
        <v>3000</v>
      </c>
      <c r="O240" s="19"/>
    </row>
    <row r="241" spans="1:15" ht="33.75" x14ac:dyDescent="0.25">
      <c r="A241" s="6"/>
      <c r="B241" s="14"/>
      <c r="C241" s="7"/>
      <c r="D241" s="15" t="s">
        <v>25</v>
      </c>
      <c r="E241" s="16">
        <f t="shared" si="72"/>
        <v>0</v>
      </c>
      <c r="F241" s="17">
        <v>0</v>
      </c>
      <c r="G241" s="17"/>
      <c r="H241" s="17"/>
      <c r="I241" s="17"/>
      <c r="J241" s="17"/>
      <c r="K241" s="16">
        <v>0</v>
      </c>
      <c r="L241" s="16">
        <v>0</v>
      </c>
      <c r="M241" s="16">
        <v>0</v>
      </c>
      <c r="N241" s="16">
        <v>0</v>
      </c>
      <c r="O241" s="19"/>
    </row>
    <row r="242" spans="1:15" x14ac:dyDescent="0.25">
      <c r="A242" s="6"/>
      <c r="B242" s="30" t="s">
        <v>114</v>
      </c>
      <c r="C242" s="22" t="s">
        <v>29</v>
      </c>
      <c r="D242" s="22" t="s">
        <v>29</v>
      </c>
      <c r="E242" s="23" t="s">
        <v>30</v>
      </c>
      <c r="F242" s="23" t="s">
        <v>12</v>
      </c>
      <c r="G242" s="7" t="s">
        <v>31</v>
      </c>
      <c r="H242" s="7"/>
      <c r="I242" s="7"/>
      <c r="J242" s="7"/>
      <c r="K242" s="23" t="s">
        <v>13</v>
      </c>
      <c r="L242" s="23" t="s">
        <v>14</v>
      </c>
      <c r="M242" s="23" t="s">
        <v>15</v>
      </c>
      <c r="N242" s="23" t="s">
        <v>16</v>
      </c>
      <c r="O242" s="19"/>
    </row>
    <row r="243" spans="1:15" ht="22.5" x14ac:dyDescent="0.25">
      <c r="A243" s="6"/>
      <c r="B243" s="30"/>
      <c r="C243" s="22"/>
      <c r="D243" s="22"/>
      <c r="E243" s="23"/>
      <c r="F243" s="23"/>
      <c r="G243" s="24" t="s">
        <v>32</v>
      </c>
      <c r="H243" s="24" t="s">
        <v>33</v>
      </c>
      <c r="I243" s="24" t="s">
        <v>34</v>
      </c>
      <c r="J243" s="24" t="s">
        <v>35</v>
      </c>
      <c r="K243" s="23"/>
      <c r="L243" s="23"/>
      <c r="M243" s="23"/>
      <c r="N243" s="23"/>
      <c r="O243" s="19"/>
    </row>
    <row r="244" spans="1:15" x14ac:dyDescent="0.25">
      <c r="A244" s="6"/>
      <c r="B244" s="30"/>
      <c r="C244" s="22"/>
      <c r="D244" s="22"/>
      <c r="E244" s="28">
        <v>13</v>
      </c>
      <c r="F244" s="28">
        <v>13</v>
      </c>
      <c r="G244" s="28">
        <v>13</v>
      </c>
      <c r="H244" s="28">
        <v>13</v>
      </c>
      <c r="I244" s="28">
        <v>13</v>
      </c>
      <c r="J244" s="28">
        <v>13</v>
      </c>
      <c r="K244" s="28">
        <v>13</v>
      </c>
      <c r="L244" s="28">
        <v>13</v>
      </c>
      <c r="M244" s="28">
        <v>13</v>
      </c>
      <c r="N244" s="28">
        <v>13</v>
      </c>
      <c r="O244" s="29"/>
    </row>
    <row r="245" spans="1:15" x14ac:dyDescent="0.25">
      <c r="A245" s="6" t="s">
        <v>115</v>
      </c>
      <c r="B245" s="14" t="s">
        <v>116</v>
      </c>
      <c r="C245" s="7" t="s">
        <v>19</v>
      </c>
      <c r="D245" s="15" t="s">
        <v>20</v>
      </c>
      <c r="E245" s="16">
        <f>E246+E247+E248+E249</f>
        <v>48335</v>
      </c>
      <c r="F245" s="17">
        <f>F246+F247+F248+F249</f>
        <v>9667</v>
      </c>
      <c r="G245" s="17"/>
      <c r="H245" s="17"/>
      <c r="I245" s="17"/>
      <c r="J245" s="17"/>
      <c r="K245" s="16">
        <f>K246+K247+K248+K249</f>
        <v>9667</v>
      </c>
      <c r="L245" s="16">
        <f>L246+L247+L248+L249</f>
        <v>9667</v>
      </c>
      <c r="M245" s="16">
        <f>M246+M247+M248+M249</f>
        <v>9667</v>
      </c>
      <c r="N245" s="16">
        <f t="shared" ref="N245" si="73">N246+N247+N248+N249</f>
        <v>9667</v>
      </c>
      <c r="O245" s="18" t="s">
        <v>21</v>
      </c>
    </row>
    <row r="246" spans="1:15" ht="45" x14ac:dyDescent="0.25">
      <c r="A246" s="6"/>
      <c r="B246" s="14"/>
      <c r="C246" s="7"/>
      <c r="D246" s="15" t="s">
        <v>22</v>
      </c>
      <c r="E246" s="16">
        <f>F246+K246+L246+M246+N246</f>
        <v>48335</v>
      </c>
      <c r="F246" s="17">
        <v>9667</v>
      </c>
      <c r="G246" s="17"/>
      <c r="H246" s="17"/>
      <c r="I246" s="17"/>
      <c r="J246" s="17"/>
      <c r="K246" s="16">
        <v>9667</v>
      </c>
      <c r="L246" s="16">
        <v>9667</v>
      </c>
      <c r="M246" s="16">
        <f>L246</f>
        <v>9667</v>
      </c>
      <c r="N246" s="16">
        <f>L246</f>
        <v>9667</v>
      </c>
      <c r="O246" s="19"/>
    </row>
    <row r="247" spans="1:15" ht="33.75" x14ac:dyDescent="0.25">
      <c r="A247" s="6"/>
      <c r="B247" s="14"/>
      <c r="C247" s="7"/>
      <c r="D247" s="15" t="s">
        <v>23</v>
      </c>
      <c r="E247" s="16">
        <f t="shared" ref="E247:E249" si="74">F247+K247+L247+M247+N247</f>
        <v>0</v>
      </c>
      <c r="F247" s="17">
        <v>0</v>
      </c>
      <c r="G247" s="17"/>
      <c r="H247" s="17"/>
      <c r="I247" s="17"/>
      <c r="J247" s="17"/>
      <c r="K247" s="16">
        <v>0</v>
      </c>
      <c r="L247" s="16">
        <v>0</v>
      </c>
      <c r="M247" s="16">
        <v>0</v>
      </c>
      <c r="N247" s="16">
        <v>0</v>
      </c>
      <c r="O247" s="19"/>
    </row>
    <row r="248" spans="1:15" ht="67.5" x14ac:dyDescent="0.25">
      <c r="A248" s="6"/>
      <c r="B248" s="14"/>
      <c r="C248" s="7"/>
      <c r="D248" s="15" t="s">
        <v>24</v>
      </c>
      <c r="E248" s="16">
        <f t="shared" si="74"/>
        <v>0</v>
      </c>
      <c r="F248" s="17">
        <v>0</v>
      </c>
      <c r="G248" s="17"/>
      <c r="H248" s="17"/>
      <c r="I248" s="17"/>
      <c r="J248" s="17"/>
      <c r="K248" s="16">
        <v>0</v>
      </c>
      <c r="L248" s="16">
        <v>0</v>
      </c>
      <c r="M248" s="16">
        <v>0</v>
      </c>
      <c r="N248" s="16">
        <v>0</v>
      </c>
      <c r="O248" s="19"/>
    </row>
    <row r="249" spans="1:15" ht="33.75" x14ac:dyDescent="0.25">
      <c r="A249" s="6"/>
      <c r="B249" s="14"/>
      <c r="C249" s="7"/>
      <c r="D249" s="15" t="s">
        <v>25</v>
      </c>
      <c r="E249" s="16">
        <f t="shared" si="74"/>
        <v>0</v>
      </c>
      <c r="F249" s="17">
        <v>0</v>
      </c>
      <c r="G249" s="17"/>
      <c r="H249" s="17"/>
      <c r="I249" s="17"/>
      <c r="J249" s="17"/>
      <c r="K249" s="16">
        <v>0</v>
      </c>
      <c r="L249" s="16">
        <v>0</v>
      </c>
      <c r="M249" s="16">
        <v>0</v>
      </c>
      <c r="N249" s="16">
        <v>0</v>
      </c>
      <c r="O249" s="19"/>
    </row>
    <row r="250" spans="1:15" x14ac:dyDescent="0.25">
      <c r="A250" s="6"/>
      <c r="B250" s="30" t="s">
        <v>117</v>
      </c>
      <c r="C250" s="22" t="s">
        <v>29</v>
      </c>
      <c r="D250" s="22" t="s">
        <v>29</v>
      </c>
      <c r="E250" s="23" t="s">
        <v>30</v>
      </c>
      <c r="F250" s="23" t="s">
        <v>12</v>
      </c>
      <c r="G250" s="7" t="s">
        <v>31</v>
      </c>
      <c r="H250" s="7"/>
      <c r="I250" s="7"/>
      <c r="J250" s="7"/>
      <c r="K250" s="23" t="s">
        <v>13</v>
      </c>
      <c r="L250" s="23" t="s">
        <v>14</v>
      </c>
      <c r="M250" s="23" t="s">
        <v>15</v>
      </c>
      <c r="N250" s="23" t="s">
        <v>16</v>
      </c>
      <c r="O250" s="19"/>
    </row>
    <row r="251" spans="1:15" ht="22.5" x14ac:dyDescent="0.25">
      <c r="A251" s="6"/>
      <c r="B251" s="30"/>
      <c r="C251" s="22"/>
      <c r="D251" s="22"/>
      <c r="E251" s="23"/>
      <c r="F251" s="23"/>
      <c r="G251" s="24" t="s">
        <v>32</v>
      </c>
      <c r="H251" s="24" t="s">
        <v>33</v>
      </c>
      <c r="I251" s="24" t="s">
        <v>34</v>
      </c>
      <c r="J251" s="24" t="s">
        <v>35</v>
      </c>
      <c r="K251" s="23"/>
      <c r="L251" s="23"/>
      <c r="M251" s="23"/>
      <c r="N251" s="23"/>
      <c r="O251" s="19"/>
    </row>
    <row r="252" spans="1:15" x14ac:dyDescent="0.25">
      <c r="A252" s="6"/>
      <c r="B252" s="30"/>
      <c r="C252" s="22"/>
      <c r="D252" s="22"/>
      <c r="E252" s="28">
        <v>3561.1</v>
      </c>
      <c r="F252" s="28">
        <v>3561.1</v>
      </c>
      <c r="G252" s="28">
        <v>3561.1</v>
      </c>
      <c r="H252" s="28" t="s">
        <v>48</v>
      </c>
      <c r="I252" s="28">
        <v>3561.1</v>
      </c>
      <c r="J252" s="28">
        <v>3561.1</v>
      </c>
      <c r="K252" s="28">
        <v>3561.1</v>
      </c>
      <c r="L252" s="28">
        <v>3561.1</v>
      </c>
      <c r="M252" s="28">
        <v>3561.1</v>
      </c>
      <c r="N252" s="28">
        <v>3561.1</v>
      </c>
      <c r="O252" s="29"/>
    </row>
    <row r="253" spans="1:15" x14ac:dyDescent="0.25">
      <c r="A253" s="6" t="s">
        <v>110</v>
      </c>
      <c r="B253" s="14" t="s">
        <v>118</v>
      </c>
      <c r="C253" s="9"/>
      <c r="D253" s="15" t="s">
        <v>20</v>
      </c>
      <c r="E253" s="16">
        <f>E254+E255+E256+E257</f>
        <v>0</v>
      </c>
      <c r="F253" s="17">
        <f>F254+F255+F256+F257</f>
        <v>0</v>
      </c>
      <c r="G253" s="17"/>
      <c r="H253" s="17"/>
      <c r="I253" s="17"/>
      <c r="J253" s="17"/>
      <c r="K253" s="16">
        <f>K254+K255+K256+K257</f>
        <v>0</v>
      </c>
      <c r="L253" s="16">
        <f>L254+L255+L256+L257</f>
        <v>0</v>
      </c>
      <c r="M253" s="16">
        <f>M254+M255+M256+M257</f>
        <v>0</v>
      </c>
      <c r="N253" s="16">
        <f t="shared" ref="N253" si="75">N254+N255+N256+N257</f>
        <v>0</v>
      </c>
      <c r="O253" s="23"/>
    </row>
    <row r="254" spans="1:15" ht="45" x14ac:dyDescent="0.25">
      <c r="A254" s="6"/>
      <c r="B254" s="14"/>
      <c r="C254" s="9"/>
      <c r="D254" s="15" t="s">
        <v>22</v>
      </c>
      <c r="E254" s="16">
        <f>F254+K254+L254+M254+N254</f>
        <v>0</v>
      </c>
      <c r="F254" s="17">
        <f>F259</f>
        <v>0</v>
      </c>
      <c r="G254" s="17"/>
      <c r="H254" s="17"/>
      <c r="I254" s="17"/>
      <c r="J254" s="17"/>
      <c r="K254" s="16">
        <f>K259</f>
        <v>0</v>
      </c>
      <c r="L254" s="16">
        <f t="shared" ref="L254:N254" si="76">L259</f>
        <v>0</v>
      </c>
      <c r="M254" s="16">
        <f t="shared" si="76"/>
        <v>0</v>
      </c>
      <c r="N254" s="16">
        <f t="shared" si="76"/>
        <v>0</v>
      </c>
      <c r="O254" s="23"/>
    </row>
    <row r="255" spans="1:15" ht="33.75" x14ac:dyDescent="0.25">
      <c r="A255" s="6"/>
      <c r="B255" s="14"/>
      <c r="C255" s="9"/>
      <c r="D255" s="15" t="s">
        <v>23</v>
      </c>
      <c r="E255" s="16">
        <f t="shared" ref="E255:E257" si="77">F255+K255+L255+M255+N255</f>
        <v>0</v>
      </c>
      <c r="F255" s="17">
        <f t="shared" ref="F255:F257" si="78">F260</f>
        <v>0</v>
      </c>
      <c r="G255" s="17"/>
      <c r="H255" s="17"/>
      <c r="I255" s="17"/>
      <c r="J255" s="17"/>
      <c r="K255" s="16">
        <f t="shared" ref="K255:N257" si="79">K260</f>
        <v>0</v>
      </c>
      <c r="L255" s="16">
        <f t="shared" si="79"/>
        <v>0</v>
      </c>
      <c r="M255" s="16">
        <f t="shared" si="79"/>
        <v>0</v>
      </c>
      <c r="N255" s="16">
        <f t="shared" si="79"/>
        <v>0</v>
      </c>
      <c r="O255" s="23"/>
    </row>
    <row r="256" spans="1:15" ht="67.5" x14ac:dyDescent="0.25">
      <c r="A256" s="6"/>
      <c r="B256" s="14"/>
      <c r="C256" s="9"/>
      <c r="D256" s="15" t="s">
        <v>24</v>
      </c>
      <c r="E256" s="16">
        <f t="shared" si="77"/>
        <v>0</v>
      </c>
      <c r="F256" s="17">
        <f t="shared" si="78"/>
        <v>0</v>
      </c>
      <c r="G256" s="17"/>
      <c r="H256" s="17"/>
      <c r="I256" s="17"/>
      <c r="J256" s="17"/>
      <c r="K256" s="16">
        <f t="shared" si="79"/>
        <v>0</v>
      </c>
      <c r="L256" s="16">
        <f t="shared" si="79"/>
        <v>0</v>
      </c>
      <c r="M256" s="16">
        <f t="shared" si="79"/>
        <v>0</v>
      </c>
      <c r="N256" s="16">
        <f t="shared" si="79"/>
        <v>0</v>
      </c>
      <c r="O256" s="23"/>
    </row>
    <row r="257" spans="1:15" ht="33.75" x14ac:dyDescent="0.25">
      <c r="A257" s="6"/>
      <c r="B257" s="14"/>
      <c r="C257" s="9"/>
      <c r="D257" s="15" t="s">
        <v>25</v>
      </c>
      <c r="E257" s="16">
        <f t="shared" si="77"/>
        <v>0</v>
      </c>
      <c r="F257" s="17">
        <f t="shared" si="78"/>
        <v>0</v>
      </c>
      <c r="G257" s="17"/>
      <c r="H257" s="17"/>
      <c r="I257" s="17"/>
      <c r="J257" s="17"/>
      <c r="K257" s="16">
        <f t="shared" si="79"/>
        <v>0</v>
      </c>
      <c r="L257" s="16">
        <f t="shared" si="79"/>
        <v>0</v>
      </c>
      <c r="M257" s="16">
        <f t="shared" si="79"/>
        <v>0</v>
      </c>
      <c r="N257" s="16">
        <f t="shared" si="79"/>
        <v>0</v>
      </c>
      <c r="O257" s="23"/>
    </row>
    <row r="258" spans="1:15" x14ac:dyDescent="0.25">
      <c r="A258" s="6" t="s">
        <v>112</v>
      </c>
      <c r="B258" s="34" t="s">
        <v>119</v>
      </c>
      <c r="C258" s="9"/>
      <c r="D258" s="15" t="s">
        <v>20</v>
      </c>
      <c r="E258" s="16">
        <f>E259+E260+E261+E262</f>
        <v>0</v>
      </c>
      <c r="F258" s="17">
        <f>F259+F260+F261+F262</f>
        <v>0</v>
      </c>
      <c r="G258" s="17"/>
      <c r="H258" s="17"/>
      <c r="I258" s="17"/>
      <c r="J258" s="17"/>
      <c r="K258" s="54"/>
      <c r="L258" s="54"/>
      <c r="M258" s="54"/>
      <c r="N258" s="15"/>
      <c r="O258" s="18" t="s">
        <v>98</v>
      </c>
    </row>
    <row r="259" spans="1:15" ht="45" x14ac:dyDescent="0.25">
      <c r="A259" s="6"/>
      <c r="B259" s="34"/>
      <c r="C259" s="9"/>
      <c r="D259" s="15" t="s">
        <v>22</v>
      </c>
      <c r="E259" s="16">
        <f>F259+K259+L259+M259+N259</f>
        <v>0</v>
      </c>
      <c r="F259" s="17"/>
      <c r="G259" s="17"/>
      <c r="H259" s="17"/>
      <c r="I259" s="17"/>
      <c r="J259" s="17"/>
      <c r="K259" s="16"/>
      <c r="L259" s="16"/>
      <c r="M259" s="16"/>
      <c r="N259" s="16"/>
      <c r="O259" s="19"/>
    </row>
    <row r="260" spans="1:15" ht="33.75" x14ac:dyDescent="0.25">
      <c r="A260" s="6"/>
      <c r="B260" s="34"/>
      <c r="C260" s="9"/>
      <c r="D260" s="15" t="s">
        <v>23</v>
      </c>
      <c r="E260" s="16">
        <f t="shared" ref="E260:E262" si="80">F260+K260+L260+M260+N260</f>
        <v>0</v>
      </c>
      <c r="F260" s="17"/>
      <c r="G260" s="17"/>
      <c r="H260" s="17"/>
      <c r="I260" s="17"/>
      <c r="J260" s="17"/>
      <c r="K260" s="16"/>
      <c r="L260" s="16"/>
      <c r="M260" s="16"/>
      <c r="N260" s="16"/>
      <c r="O260" s="19"/>
    </row>
    <row r="261" spans="1:15" ht="67.5" x14ac:dyDescent="0.25">
      <c r="A261" s="6"/>
      <c r="B261" s="34"/>
      <c r="C261" s="9"/>
      <c r="D261" s="15" t="s">
        <v>24</v>
      </c>
      <c r="E261" s="16">
        <f t="shared" si="80"/>
        <v>0</v>
      </c>
      <c r="F261" s="17"/>
      <c r="G261" s="17"/>
      <c r="H261" s="17"/>
      <c r="I261" s="17"/>
      <c r="J261" s="17"/>
      <c r="K261" s="16"/>
      <c r="L261" s="16"/>
      <c r="M261" s="16"/>
      <c r="N261" s="16"/>
      <c r="O261" s="19"/>
    </row>
    <row r="262" spans="1:15" ht="33.75" x14ac:dyDescent="0.25">
      <c r="A262" s="6"/>
      <c r="B262" s="34"/>
      <c r="C262" s="9"/>
      <c r="D262" s="15" t="s">
        <v>25</v>
      </c>
      <c r="E262" s="16">
        <f t="shared" si="80"/>
        <v>0</v>
      </c>
      <c r="F262" s="17"/>
      <c r="G262" s="17"/>
      <c r="H262" s="17"/>
      <c r="I262" s="17"/>
      <c r="J262" s="17"/>
      <c r="K262" s="16"/>
      <c r="L262" s="16"/>
      <c r="M262" s="16"/>
      <c r="N262" s="16"/>
      <c r="O262" s="19"/>
    </row>
    <row r="263" spans="1:15" x14ac:dyDescent="0.25">
      <c r="A263" s="6"/>
      <c r="B263" s="55" t="s">
        <v>120</v>
      </c>
      <c r="C263" s="6"/>
      <c r="D263" s="6"/>
      <c r="E263" s="23" t="s">
        <v>30</v>
      </c>
      <c r="F263" s="23" t="s">
        <v>12</v>
      </c>
      <c r="G263" s="7" t="s">
        <v>31</v>
      </c>
      <c r="H263" s="7"/>
      <c r="I263" s="7"/>
      <c r="J263" s="7"/>
      <c r="K263" s="23" t="s">
        <v>13</v>
      </c>
      <c r="L263" s="23" t="s">
        <v>14</v>
      </c>
      <c r="M263" s="23" t="s">
        <v>15</v>
      </c>
      <c r="N263" s="23" t="s">
        <v>16</v>
      </c>
      <c r="O263" s="19"/>
    </row>
    <row r="264" spans="1:15" ht="22.5" x14ac:dyDescent="0.25">
      <c r="A264" s="6"/>
      <c r="B264" s="55"/>
      <c r="C264" s="6"/>
      <c r="D264" s="6"/>
      <c r="E264" s="23"/>
      <c r="F264" s="23"/>
      <c r="G264" s="24" t="s">
        <v>32</v>
      </c>
      <c r="H264" s="24" t="s">
        <v>33</v>
      </c>
      <c r="I264" s="24" t="s">
        <v>34</v>
      </c>
      <c r="J264" s="24" t="s">
        <v>35</v>
      </c>
      <c r="K264" s="23"/>
      <c r="L264" s="23"/>
      <c r="M264" s="23"/>
      <c r="N264" s="23"/>
      <c r="O264" s="19"/>
    </row>
    <row r="265" spans="1:15" x14ac:dyDescent="0.25">
      <c r="A265" s="6"/>
      <c r="B265" s="55"/>
      <c r="C265" s="6"/>
      <c r="D265" s="6"/>
      <c r="E265" s="28">
        <v>1</v>
      </c>
      <c r="F265" s="28" t="s">
        <v>48</v>
      </c>
      <c r="G265" s="28" t="s">
        <v>48</v>
      </c>
      <c r="H265" s="28" t="s">
        <v>48</v>
      </c>
      <c r="I265" s="28" t="s">
        <v>48</v>
      </c>
      <c r="J265" s="28" t="s">
        <v>48</v>
      </c>
      <c r="K265" s="28" t="s">
        <v>48</v>
      </c>
      <c r="L265" s="28" t="s">
        <v>48</v>
      </c>
      <c r="M265" s="28" t="s">
        <v>48</v>
      </c>
      <c r="N265" s="28" t="s">
        <v>48</v>
      </c>
      <c r="O265" s="29"/>
    </row>
    <row r="266" spans="1:15" x14ac:dyDescent="0.25">
      <c r="A266" s="6" t="s">
        <v>121</v>
      </c>
      <c r="B266" s="14" t="s">
        <v>122</v>
      </c>
      <c r="C266" s="7" t="s">
        <v>19</v>
      </c>
      <c r="D266" s="15" t="s">
        <v>20</v>
      </c>
      <c r="E266" s="16">
        <f>E267+E268+E269+E270</f>
        <v>5000</v>
      </c>
      <c r="F266" s="17">
        <f>F267+F268+F269+F270</f>
        <v>1000</v>
      </c>
      <c r="G266" s="17"/>
      <c r="H266" s="17"/>
      <c r="I266" s="17"/>
      <c r="J266" s="17"/>
      <c r="K266" s="16">
        <f>K267+K268+K269+K270</f>
        <v>1000</v>
      </c>
      <c r="L266" s="16">
        <f>L267+L268+L269+L270</f>
        <v>1000</v>
      </c>
      <c r="M266" s="16">
        <f>M267+M268+M269+M270</f>
        <v>1000</v>
      </c>
      <c r="N266" s="16">
        <f t="shared" ref="N266" si="81">N267+N268+N269+N270</f>
        <v>1000</v>
      </c>
      <c r="O266" s="18" t="s">
        <v>21</v>
      </c>
    </row>
    <row r="267" spans="1:15" ht="45" x14ac:dyDescent="0.25">
      <c r="A267" s="6"/>
      <c r="B267" s="14"/>
      <c r="C267" s="7"/>
      <c r="D267" s="15" t="s">
        <v>22</v>
      </c>
      <c r="E267" s="16">
        <f>F267+K267+L267+M267+N267</f>
        <v>0</v>
      </c>
      <c r="F267" s="17">
        <f>F272</f>
        <v>0</v>
      </c>
      <c r="G267" s="17"/>
      <c r="H267" s="17"/>
      <c r="I267" s="17"/>
      <c r="J267" s="17"/>
      <c r="K267" s="16">
        <f>K272</f>
        <v>0</v>
      </c>
      <c r="L267" s="16">
        <f>L272</f>
        <v>0</v>
      </c>
      <c r="M267" s="16">
        <f>M272</f>
        <v>0</v>
      </c>
      <c r="N267" s="16">
        <f>N272</f>
        <v>0</v>
      </c>
      <c r="O267" s="19"/>
    </row>
    <row r="268" spans="1:15" ht="33.75" x14ac:dyDescent="0.25">
      <c r="A268" s="6"/>
      <c r="B268" s="14"/>
      <c r="C268" s="7"/>
      <c r="D268" s="15" t="s">
        <v>23</v>
      </c>
      <c r="E268" s="16">
        <f t="shared" ref="E268:E270" si="82">F268+K268+L268+M268+N268</f>
        <v>0</v>
      </c>
      <c r="F268" s="17">
        <f t="shared" ref="F268:F270" si="83">F273</f>
        <v>0</v>
      </c>
      <c r="G268" s="17"/>
      <c r="H268" s="17"/>
      <c r="I268" s="17"/>
      <c r="J268" s="17"/>
      <c r="K268" s="16">
        <f t="shared" ref="K268:N270" si="84">K273</f>
        <v>0</v>
      </c>
      <c r="L268" s="16">
        <f t="shared" si="84"/>
        <v>0</v>
      </c>
      <c r="M268" s="16">
        <f t="shared" si="84"/>
        <v>0</v>
      </c>
      <c r="N268" s="16">
        <f t="shared" si="84"/>
        <v>0</v>
      </c>
      <c r="O268" s="19"/>
    </row>
    <row r="269" spans="1:15" ht="67.5" x14ac:dyDescent="0.25">
      <c r="A269" s="6"/>
      <c r="B269" s="14"/>
      <c r="C269" s="7"/>
      <c r="D269" s="15" t="s">
        <v>24</v>
      </c>
      <c r="E269" s="16">
        <f t="shared" si="82"/>
        <v>5000</v>
      </c>
      <c r="F269" s="17">
        <f t="shared" si="83"/>
        <v>1000</v>
      </c>
      <c r="G269" s="17"/>
      <c r="H269" s="17"/>
      <c r="I269" s="17"/>
      <c r="J269" s="17"/>
      <c r="K269" s="16">
        <f t="shared" si="84"/>
        <v>1000</v>
      </c>
      <c r="L269" s="16">
        <f t="shared" si="84"/>
        <v>1000</v>
      </c>
      <c r="M269" s="16">
        <f t="shared" si="84"/>
        <v>1000</v>
      </c>
      <c r="N269" s="16">
        <f t="shared" si="84"/>
        <v>1000</v>
      </c>
      <c r="O269" s="19"/>
    </row>
    <row r="270" spans="1:15" ht="33.75" x14ac:dyDescent="0.25">
      <c r="A270" s="6"/>
      <c r="B270" s="14"/>
      <c r="C270" s="7"/>
      <c r="D270" s="15" t="s">
        <v>25</v>
      </c>
      <c r="E270" s="16">
        <f t="shared" si="82"/>
        <v>0</v>
      </c>
      <c r="F270" s="17">
        <f t="shared" si="83"/>
        <v>0</v>
      </c>
      <c r="G270" s="17"/>
      <c r="H270" s="17"/>
      <c r="I270" s="17"/>
      <c r="J270" s="17"/>
      <c r="K270" s="16">
        <f t="shared" si="84"/>
        <v>0</v>
      </c>
      <c r="L270" s="16">
        <f t="shared" si="84"/>
        <v>0</v>
      </c>
      <c r="M270" s="16">
        <f t="shared" si="84"/>
        <v>0</v>
      </c>
      <c r="N270" s="16">
        <f t="shared" si="84"/>
        <v>0</v>
      </c>
      <c r="O270" s="19"/>
    </row>
    <row r="271" spans="1:15" x14ac:dyDescent="0.25">
      <c r="A271" s="20" t="s">
        <v>123</v>
      </c>
      <c r="B271" s="14" t="s">
        <v>124</v>
      </c>
      <c r="C271" s="7" t="s">
        <v>19</v>
      </c>
      <c r="D271" s="15" t="s">
        <v>20</v>
      </c>
      <c r="E271" s="16">
        <f>E272+E273+E274+E275</f>
        <v>5000</v>
      </c>
      <c r="F271" s="17">
        <f>F272+F273+F274+F275</f>
        <v>1000</v>
      </c>
      <c r="G271" s="17"/>
      <c r="H271" s="17"/>
      <c r="I271" s="17"/>
      <c r="J271" s="17"/>
      <c r="K271" s="16">
        <f>K272+K273+K274+K275</f>
        <v>1000</v>
      </c>
      <c r="L271" s="16">
        <f>L272+L273+L274+L275</f>
        <v>1000</v>
      </c>
      <c r="M271" s="16">
        <f>M272+M273+M274+M275</f>
        <v>1000</v>
      </c>
      <c r="N271" s="16">
        <f t="shared" ref="N271" si="85">N272+N273+N274+N275</f>
        <v>1000</v>
      </c>
      <c r="O271" s="18" t="s">
        <v>21</v>
      </c>
    </row>
    <row r="272" spans="1:15" ht="45" x14ac:dyDescent="0.25">
      <c r="A272" s="21"/>
      <c r="B272" s="14"/>
      <c r="C272" s="7"/>
      <c r="D272" s="15" t="s">
        <v>22</v>
      </c>
      <c r="E272" s="16">
        <f>F272+K272+L272+M272+N272</f>
        <v>0</v>
      </c>
      <c r="F272" s="17">
        <v>0</v>
      </c>
      <c r="G272" s="17"/>
      <c r="H272" s="17"/>
      <c r="I272" s="17"/>
      <c r="J272" s="17"/>
      <c r="K272" s="16">
        <v>0</v>
      </c>
      <c r="L272" s="16">
        <v>0</v>
      </c>
      <c r="M272" s="16">
        <v>0</v>
      </c>
      <c r="N272" s="16">
        <v>0</v>
      </c>
      <c r="O272" s="19"/>
    </row>
    <row r="273" spans="1:15" ht="33.75" x14ac:dyDescent="0.25">
      <c r="A273" s="21"/>
      <c r="B273" s="14"/>
      <c r="C273" s="7"/>
      <c r="D273" s="15" t="s">
        <v>23</v>
      </c>
      <c r="E273" s="16">
        <f t="shared" ref="E273:E275" si="86">F273+K273+L273+M273+N273</f>
        <v>0</v>
      </c>
      <c r="F273" s="17">
        <v>0</v>
      </c>
      <c r="G273" s="17"/>
      <c r="H273" s="17"/>
      <c r="I273" s="17"/>
      <c r="J273" s="17"/>
      <c r="K273" s="16">
        <v>0</v>
      </c>
      <c r="L273" s="16">
        <v>0</v>
      </c>
      <c r="M273" s="16">
        <v>0</v>
      </c>
      <c r="N273" s="16">
        <v>0</v>
      </c>
      <c r="O273" s="19"/>
    </row>
    <row r="274" spans="1:15" ht="67.5" x14ac:dyDescent="0.25">
      <c r="A274" s="21"/>
      <c r="B274" s="14"/>
      <c r="C274" s="7"/>
      <c r="D274" s="15" t="s">
        <v>24</v>
      </c>
      <c r="E274" s="16">
        <f t="shared" si="86"/>
        <v>5000</v>
      </c>
      <c r="F274" s="17">
        <v>1000</v>
      </c>
      <c r="G274" s="17"/>
      <c r="H274" s="17"/>
      <c r="I274" s="17"/>
      <c r="J274" s="17"/>
      <c r="K274" s="16">
        <v>1000</v>
      </c>
      <c r="L274" s="16">
        <v>1000</v>
      </c>
      <c r="M274" s="16">
        <f>L274</f>
        <v>1000</v>
      </c>
      <c r="N274" s="16">
        <f>L274</f>
        <v>1000</v>
      </c>
      <c r="O274" s="19"/>
    </row>
    <row r="275" spans="1:15" ht="33.75" x14ac:dyDescent="0.25">
      <c r="A275" s="21"/>
      <c r="B275" s="14"/>
      <c r="C275" s="7"/>
      <c r="D275" s="15" t="s">
        <v>25</v>
      </c>
      <c r="E275" s="16">
        <f t="shared" si="86"/>
        <v>0</v>
      </c>
      <c r="F275" s="17">
        <v>0</v>
      </c>
      <c r="G275" s="17"/>
      <c r="H275" s="17"/>
      <c r="I275" s="17"/>
      <c r="J275" s="17"/>
      <c r="K275" s="16">
        <v>0</v>
      </c>
      <c r="L275" s="16">
        <v>0</v>
      </c>
      <c r="M275" s="16">
        <v>0</v>
      </c>
      <c r="N275" s="16">
        <v>0</v>
      </c>
      <c r="O275" s="19"/>
    </row>
    <row r="276" spans="1:15" x14ac:dyDescent="0.25">
      <c r="A276" s="21"/>
      <c r="B276" s="56" t="s">
        <v>125</v>
      </c>
      <c r="C276" s="22" t="s">
        <v>29</v>
      </c>
      <c r="D276" s="22" t="s">
        <v>29</v>
      </c>
      <c r="E276" s="23" t="s">
        <v>30</v>
      </c>
      <c r="F276" s="23" t="s">
        <v>12</v>
      </c>
      <c r="G276" s="7" t="s">
        <v>31</v>
      </c>
      <c r="H276" s="7"/>
      <c r="I276" s="7"/>
      <c r="J276" s="7"/>
      <c r="K276" s="23" t="s">
        <v>13</v>
      </c>
      <c r="L276" s="23" t="s">
        <v>14</v>
      </c>
      <c r="M276" s="23" t="s">
        <v>15</v>
      </c>
      <c r="N276" s="23" t="s">
        <v>16</v>
      </c>
      <c r="O276" s="19"/>
    </row>
    <row r="277" spans="1:15" ht="22.5" x14ac:dyDescent="0.25">
      <c r="A277" s="21"/>
      <c r="B277" s="56"/>
      <c r="C277" s="22"/>
      <c r="D277" s="22"/>
      <c r="E277" s="23"/>
      <c r="F277" s="23"/>
      <c r="G277" s="24" t="s">
        <v>32</v>
      </c>
      <c r="H277" s="24" t="s">
        <v>33</v>
      </c>
      <c r="I277" s="24" t="s">
        <v>34</v>
      </c>
      <c r="J277" s="24" t="s">
        <v>35</v>
      </c>
      <c r="K277" s="23"/>
      <c r="L277" s="23"/>
      <c r="M277" s="23"/>
      <c r="N277" s="23"/>
      <c r="O277" s="19"/>
    </row>
    <row r="278" spans="1:15" x14ac:dyDescent="0.25">
      <c r="A278" s="25"/>
      <c r="B278" s="56"/>
      <c r="C278" s="22"/>
      <c r="D278" s="22"/>
      <c r="E278" s="28">
        <v>1</v>
      </c>
      <c r="F278" s="28">
        <v>1</v>
      </c>
      <c r="G278" s="28">
        <v>1</v>
      </c>
      <c r="H278" s="28">
        <v>1</v>
      </c>
      <c r="I278" s="28">
        <v>1</v>
      </c>
      <c r="J278" s="28">
        <v>1</v>
      </c>
      <c r="K278" s="28">
        <v>1</v>
      </c>
      <c r="L278" s="28">
        <v>1</v>
      </c>
      <c r="M278" s="28">
        <v>1</v>
      </c>
      <c r="N278" s="28">
        <v>1</v>
      </c>
      <c r="O278" s="29"/>
    </row>
    <row r="279" spans="1:15" x14ac:dyDescent="0.25">
      <c r="A279" s="6" t="s">
        <v>126</v>
      </c>
      <c r="B279" s="14" t="s">
        <v>127</v>
      </c>
      <c r="C279" s="57"/>
      <c r="D279" s="15" t="s">
        <v>20</v>
      </c>
      <c r="E279" s="16">
        <f>E280+E281+E282+E283</f>
        <v>0</v>
      </c>
      <c r="F279" s="17">
        <f>F280+F281+F282+F283</f>
        <v>0</v>
      </c>
      <c r="G279" s="17"/>
      <c r="H279" s="17"/>
      <c r="I279" s="17"/>
      <c r="J279" s="17"/>
      <c r="K279" s="16">
        <f>K280+K281+K282+K283</f>
        <v>0</v>
      </c>
      <c r="L279" s="16">
        <f>L280+L281+L282+L283</f>
        <v>0</v>
      </c>
      <c r="M279" s="16">
        <f>M280+M281+M282+M283</f>
        <v>0</v>
      </c>
      <c r="N279" s="16">
        <f t="shared" ref="N279" si="87">N280+N281+N282+N283</f>
        <v>0</v>
      </c>
      <c r="O279" s="23"/>
    </row>
    <row r="280" spans="1:15" ht="45" x14ac:dyDescent="0.25">
      <c r="A280" s="6"/>
      <c r="B280" s="14"/>
      <c r="C280" s="57"/>
      <c r="D280" s="15" t="s">
        <v>22</v>
      </c>
      <c r="E280" s="16">
        <f>F280+K280+L280+M280+N280</f>
        <v>0</v>
      </c>
      <c r="F280" s="17">
        <f>F285</f>
        <v>0</v>
      </c>
      <c r="G280" s="17"/>
      <c r="H280" s="17"/>
      <c r="I280" s="17"/>
      <c r="J280" s="17"/>
      <c r="K280" s="16">
        <f>K285</f>
        <v>0</v>
      </c>
      <c r="L280" s="16">
        <f t="shared" ref="L280:N280" si="88">L285</f>
        <v>0</v>
      </c>
      <c r="M280" s="16">
        <f t="shared" si="88"/>
        <v>0</v>
      </c>
      <c r="N280" s="16">
        <f t="shared" si="88"/>
        <v>0</v>
      </c>
      <c r="O280" s="23"/>
    </row>
    <row r="281" spans="1:15" ht="33.75" x14ac:dyDescent="0.25">
      <c r="A281" s="6"/>
      <c r="B281" s="14"/>
      <c r="C281" s="57"/>
      <c r="D281" s="15" t="s">
        <v>23</v>
      </c>
      <c r="E281" s="16">
        <f t="shared" ref="E281:E283" si="89">F281+K281+L281+M281+N281</f>
        <v>0</v>
      </c>
      <c r="F281" s="17">
        <f t="shared" ref="F281:F283" si="90">F286</f>
        <v>0</v>
      </c>
      <c r="G281" s="17"/>
      <c r="H281" s="17"/>
      <c r="I281" s="17"/>
      <c r="J281" s="17"/>
      <c r="K281" s="16">
        <f t="shared" ref="K281:N283" si="91">K286</f>
        <v>0</v>
      </c>
      <c r="L281" s="16">
        <f t="shared" si="91"/>
        <v>0</v>
      </c>
      <c r="M281" s="16">
        <f t="shared" si="91"/>
        <v>0</v>
      </c>
      <c r="N281" s="16">
        <f t="shared" si="91"/>
        <v>0</v>
      </c>
      <c r="O281" s="23"/>
    </row>
    <row r="282" spans="1:15" ht="67.5" x14ac:dyDescent="0.25">
      <c r="A282" s="6"/>
      <c r="B282" s="14"/>
      <c r="C282" s="57"/>
      <c r="D282" s="15" t="s">
        <v>24</v>
      </c>
      <c r="E282" s="16">
        <f t="shared" si="89"/>
        <v>0</v>
      </c>
      <c r="F282" s="17">
        <f t="shared" si="90"/>
        <v>0</v>
      </c>
      <c r="G282" s="17"/>
      <c r="H282" s="17"/>
      <c r="I282" s="17"/>
      <c r="J282" s="17"/>
      <c r="K282" s="16">
        <f t="shared" si="91"/>
        <v>0</v>
      </c>
      <c r="L282" s="16">
        <f t="shared" si="91"/>
        <v>0</v>
      </c>
      <c r="M282" s="16">
        <f t="shared" si="91"/>
        <v>0</v>
      </c>
      <c r="N282" s="16">
        <f t="shared" si="91"/>
        <v>0</v>
      </c>
      <c r="O282" s="23"/>
    </row>
    <row r="283" spans="1:15" ht="33.75" x14ac:dyDescent="0.25">
      <c r="A283" s="6"/>
      <c r="B283" s="14"/>
      <c r="C283" s="57"/>
      <c r="D283" s="15" t="s">
        <v>25</v>
      </c>
      <c r="E283" s="16">
        <f t="shared" si="89"/>
        <v>0</v>
      </c>
      <c r="F283" s="17">
        <f t="shared" si="90"/>
        <v>0</v>
      </c>
      <c r="G283" s="17"/>
      <c r="H283" s="17"/>
      <c r="I283" s="17"/>
      <c r="J283" s="17"/>
      <c r="K283" s="16">
        <f t="shared" si="91"/>
        <v>0</v>
      </c>
      <c r="L283" s="16">
        <f t="shared" si="91"/>
        <v>0</v>
      </c>
      <c r="M283" s="16">
        <f t="shared" si="91"/>
        <v>0</v>
      </c>
      <c r="N283" s="16">
        <f t="shared" si="91"/>
        <v>0</v>
      </c>
      <c r="O283" s="23"/>
    </row>
    <row r="284" spans="1:15" x14ac:dyDescent="0.25">
      <c r="A284" s="6" t="s">
        <v>128</v>
      </c>
      <c r="B284" s="34" t="s">
        <v>129</v>
      </c>
      <c r="C284" s="45"/>
      <c r="D284" s="15" t="s">
        <v>20</v>
      </c>
      <c r="E284" s="16">
        <f>E285+E286+E287+E288</f>
        <v>0</v>
      </c>
      <c r="F284" s="17">
        <f>F285+F286+F287+F288</f>
        <v>0</v>
      </c>
      <c r="G284" s="17"/>
      <c r="H284" s="17"/>
      <c r="I284" s="17"/>
      <c r="J284" s="17"/>
      <c r="K284" s="16">
        <f>K285+K286+K287+K288</f>
        <v>0</v>
      </c>
      <c r="L284" s="16">
        <f>L285+L286+L287+L288</f>
        <v>0</v>
      </c>
      <c r="M284" s="16">
        <f>M285+M286+M287+M288</f>
        <v>0</v>
      </c>
      <c r="N284" s="16">
        <f t="shared" ref="N284" si="92">N285+N286+N287+N288</f>
        <v>0</v>
      </c>
      <c r="O284" s="18" t="s">
        <v>98</v>
      </c>
    </row>
    <row r="285" spans="1:15" ht="45" x14ac:dyDescent="0.25">
      <c r="A285" s="6"/>
      <c r="B285" s="34"/>
      <c r="C285" s="45"/>
      <c r="D285" s="15" t="s">
        <v>22</v>
      </c>
      <c r="E285" s="16">
        <f>F285+K285+L285+M285+N285</f>
        <v>0</v>
      </c>
      <c r="F285" s="17"/>
      <c r="G285" s="17"/>
      <c r="H285" s="17"/>
      <c r="I285" s="17"/>
      <c r="J285" s="17"/>
      <c r="K285" s="16"/>
      <c r="L285" s="16"/>
      <c r="M285" s="16"/>
      <c r="N285" s="16"/>
      <c r="O285" s="19"/>
    </row>
    <row r="286" spans="1:15" ht="33.75" x14ac:dyDescent="0.25">
      <c r="A286" s="6"/>
      <c r="B286" s="34"/>
      <c r="C286" s="45"/>
      <c r="D286" s="15" t="s">
        <v>23</v>
      </c>
      <c r="E286" s="16">
        <f t="shared" ref="E286:E288" si="93">F286+K286+L286+M286+N286</f>
        <v>0</v>
      </c>
      <c r="F286" s="17"/>
      <c r="G286" s="17"/>
      <c r="H286" s="17"/>
      <c r="I286" s="17"/>
      <c r="J286" s="17"/>
      <c r="K286" s="16"/>
      <c r="L286" s="16"/>
      <c r="M286" s="16"/>
      <c r="N286" s="16"/>
      <c r="O286" s="19"/>
    </row>
    <row r="287" spans="1:15" ht="67.5" x14ac:dyDescent="0.25">
      <c r="A287" s="6"/>
      <c r="B287" s="34"/>
      <c r="C287" s="45"/>
      <c r="D287" s="15" t="s">
        <v>24</v>
      </c>
      <c r="E287" s="16">
        <f t="shared" si="93"/>
        <v>0</v>
      </c>
      <c r="F287" s="17"/>
      <c r="G287" s="17"/>
      <c r="H287" s="17"/>
      <c r="I287" s="17"/>
      <c r="J287" s="17"/>
      <c r="K287" s="16"/>
      <c r="L287" s="16"/>
      <c r="M287" s="16"/>
      <c r="N287" s="16"/>
      <c r="O287" s="19"/>
    </row>
    <row r="288" spans="1:15" ht="33.75" x14ac:dyDescent="0.25">
      <c r="A288" s="6"/>
      <c r="B288" s="34"/>
      <c r="C288" s="45"/>
      <c r="D288" s="15" t="s">
        <v>25</v>
      </c>
      <c r="E288" s="16">
        <f t="shared" si="93"/>
        <v>0</v>
      </c>
      <c r="F288" s="17"/>
      <c r="G288" s="17"/>
      <c r="H288" s="17"/>
      <c r="I288" s="17"/>
      <c r="J288" s="17"/>
      <c r="K288" s="16"/>
      <c r="L288" s="16"/>
      <c r="M288" s="16"/>
      <c r="N288" s="16"/>
      <c r="O288" s="19"/>
    </row>
    <row r="289" spans="1:15" x14ac:dyDescent="0.25">
      <c r="A289" s="6"/>
      <c r="B289" s="34" t="s">
        <v>130</v>
      </c>
      <c r="C289" s="6"/>
      <c r="D289" s="6"/>
      <c r="E289" s="23" t="s">
        <v>30</v>
      </c>
      <c r="F289" s="23" t="s">
        <v>12</v>
      </c>
      <c r="G289" s="7" t="s">
        <v>31</v>
      </c>
      <c r="H289" s="7"/>
      <c r="I289" s="7"/>
      <c r="J289" s="7"/>
      <c r="K289" s="23" t="s">
        <v>13</v>
      </c>
      <c r="L289" s="23" t="s">
        <v>14</v>
      </c>
      <c r="M289" s="23" t="s">
        <v>15</v>
      </c>
      <c r="N289" s="23" t="s">
        <v>16</v>
      </c>
      <c r="O289" s="19"/>
    </row>
    <row r="290" spans="1:15" ht="22.5" x14ac:dyDescent="0.25">
      <c r="A290" s="6"/>
      <c r="B290" s="34"/>
      <c r="C290" s="6"/>
      <c r="D290" s="6"/>
      <c r="E290" s="23"/>
      <c r="F290" s="23"/>
      <c r="G290" s="24" t="s">
        <v>32</v>
      </c>
      <c r="H290" s="24" t="s">
        <v>33</v>
      </c>
      <c r="I290" s="24" t="s">
        <v>34</v>
      </c>
      <c r="J290" s="24" t="s">
        <v>35</v>
      </c>
      <c r="K290" s="23"/>
      <c r="L290" s="23"/>
      <c r="M290" s="23"/>
      <c r="N290" s="23"/>
      <c r="O290" s="19"/>
    </row>
    <row r="291" spans="1:15" x14ac:dyDescent="0.25">
      <c r="A291" s="6"/>
      <c r="B291" s="34"/>
      <c r="C291" s="6"/>
      <c r="D291" s="6"/>
      <c r="E291" s="28">
        <v>100</v>
      </c>
      <c r="F291" s="28" t="s">
        <v>48</v>
      </c>
      <c r="G291" s="28" t="s">
        <v>48</v>
      </c>
      <c r="H291" s="28" t="s">
        <v>48</v>
      </c>
      <c r="I291" s="28" t="s">
        <v>48</v>
      </c>
      <c r="J291" s="28" t="s">
        <v>48</v>
      </c>
      <c r="K291" s="28" t="s">
        <v>48</v>
      </c>
      <c r="L291" s="28" t="s">
        <v>48</v>
      </c>
      <c r="M291" s="28" t="s">
        <v>48</v>
      </c>
      <c r="N291" s="28" t="s">
        <v>48</v>
      </c>
      <c r="O291" s="29"/>
    </row>
    <row r="292" spans="1:15" x14ac:dyDescent="0.25">
      <c r="A292" s="6" t="s">
        <v>131</v>
      </c>
      <c r="B292" s="34" t="s">
        <v>132</v>
      </c>
      <c r="C292" s="7"/>
      <c r="D292" s="15" t="s">
        <v>20</v>
      </c>
      <c r="E292" s="16">
        <f>E293+E294+E295+E296</f>
        <v>0</v>
      </c>
      <c r="F292" s="17">
        <f>F293+F294+F295+F296</f>
        <v>0</v>
      </c>
      <c r="G292" s="17"/>
      <c r="H292" s="17"/>
      <c r="I292" s="17"/>
      <c r="J292" s="17"/>
      <c r="K292" s="16">
        <f>K293+K294+K295+K296</f>
        <v>0</v>
      </c>
      <c r="L292" s="16">
        <f>L293+L294+L295+L296</f>
        <v>0</v>
      </c>
      <c r="M292" s="16">
        <f>M293+M294+M295+M296</f>
        <v>0</v>
      </c>
      <c r="N292" s="16">
        <f t="shared" ref="N292" si="94">N293+N294+N295+N296</f>
        <v>0</v>
      </c>
      <c r="O292" s="18"/>
    </row>
    <row r="293" spans="1:15" ht="45" x14ac:dyDescent="0.25">
      <c r="A293" s="6"/>
      <c r="B293" s="34"/>
      <c r="C293" s="7"/>
      <c r="D293" s="15" t="s">
        <v>22</v>
      </c>
      <c r="E293" s="16">
        <f>F293+K293+L293+M293+N293</f>
        <v>0</v>
      </c>
      <c r="F293" s="17">
        <f>F298</f>
        <v>0</v>
      </c>
      <c r="G293" s="17"/>
      <c r="H293" s="17"/>
      <c r="I293" s="17"/>
      <c r="J293" s="17"/>
      <c r="K293" s="16">
        <f>K298</f>
        <v>0</v>
      </c>
      <c r="L293" s="16">
        <f>L298</f>
        <v>0</v>
      </c>
      <c r="M293" s="16">
        <f>M298</f>
        <v>0</v>
      </c>
      <c r="N293" s="16">
        <f>N298</f>
        <v>0</v>
      </c>
      <c r="O293" s="19"/>
    </row>
    <row r="294" spans="1:15" ht="33.75" x14ac:dyDescent="0.25">
      <c r="A294" s="6"/>
      <c r="B294" s="34"/>
      <c r="C294" s="7"/>
      <c r="D294" s="15" t="s">
        <v>23</v>
      </c>
      <c r="E294" s="16">
        <f t="shared" ref="E294:E296" si="95">F294+K294+L294+M294+N294</f>
        <v>0</v>
      </c>
      <c r="F294" s="17">
        <f t="shared" ref="F294:F296" si="96">F299</f>
        <v>0</v>
      </c>
      <c r="G294" s="17"/>
      <c r="H294" s="17"/>
      <c r="I294" s="17"/>
      <c r="J294" s="17"/>
      <c r="K294" s="16">
        <f t="shared" ref="K294:N296" si="97">K299</f>
        <v>0</v>
      </c>
      <c r="L294" s="16">
        <f t="shared" si="97"/>
        <v>0</v>
      </c>
      <c r="M294" s="16">
        <f t="shared" si="97"/>
        <v>0</v>
      </c>
      <c r="N294" s="16">
        <f t="shared" si="97"/>
        <v>0</v>
      </c>
      <c r="O294" s="19"/>
    </row>
    <row r="295" spans="1:15" ht="67.5" x14ac:dyDescent="0.25">
      <c r="A295" s="6"/>
      <c r="B295" s="34"/>
      <c r="C295" s="7"/>
      <c r="D295" s="15" t="s">
        <v>24</v>
      </c>
      <c r="E295" s="16">
        <f t="shared" si="95"/>
        <v>0</v>
      </c>
      <c r="F295" s="17">
        <f t="shared" si="96"/>
        <v>0</v>
      </c>
      <c r="G295" s="17"/>
      <c r="H295" s="17"/>
      <c r="I295" s="17"/>
      <c r="J295" s="17"/>
      <c r="K295" s="16">
        <f t="shared" si="97"/>
        <v>0</v>
      </c>
      <c r="L295" s="16">
        <f t="shared" si="97"/>
        <v>0</v>
      </c>
      <c r="M295" s="16">
        <f t="shared" si="97"/>
        <v>0</v>
      </c>
      <c r="N295" s="16">
        <f t="shared" si="97"/>
        <v>0</v>
      </c>
      <c r="O295" s="19"/>
    </row>
    <row r="296" spans="1:15" ht="33.75" x14ac:dyDescent="0.25">
      <c r="A296" s="6"/>
      <c r="B296" s="34"/>
      <c r="C296" s="7"/>
      <c r="D296" s="15" t="s">
        <v>25</v>
      </c>
      <c r="E296" s="16">
        <f t="shared" si="95"/>
        <v>0</v>
      </c>
      <c r="F296" s="17">
        <f t="shared" si="96"/>
        <v>0</v>
      </c>
      <c r="G296" s="17"/>
      <c r="H296" s="17"/>
      <c r="I296" s="17"/>
      <c r="J296" s="17"/>
      <c r="K296" s="16">
        <f t="shared" si="97"/>
        <v>0</v>
      </c>
      <c r="L296" s="16">
        <f t="shared" si="97"/>
        <v>0</v>
      </c>
      <c r="M296" s="16">
        <f t="shared" si="97"/>
        <v>0</v>
      </c>
      <c r="N296" s="16">
        <f t="shared" si="97"/>
        <v>0</v>
      </c>
      <c r="O296" s="29"/>
    </row>
    <row r="297" spans="1:15" x14ac:dyDescent="0.25">
      <c r="A297" s="6" t="s">
        <v>133</v>
      </c>
      <c r="B297" s="34" t="s">
        <v>134</v>
      </c>
      <c r="C297" s="7"/>
      <c r="D297" s="15" t="s">
        <v>20</v>
      </c>
      <c r="E297" s="16">
        <f>E298+E299+E300+E301</f>
        <v>0</v>
      </c>
      <c r="F297" s="17">
        <f>F298+F299+F300+F301</f>
        <v>0</v>
      </c>
      <c r="G297" s="17"/>
      <c r="H297" s="17"/>
      <c r="I297" s="17"/>
      <c r="J297" s="17"/>
      <c r="K297" s="16">
        <f>K298+K299+K300+K301</f>
        <v>0</v>
      </c>
      <c r="L297" s="16">
        <f>L298+L299+L300+L301</f>
        <v>0</v>
      </c>
      <c r="M297" s="16">
        <f>M298+M299+M300+M301</f>
        <v>0</v>
      </c>
      <c r="N297" s="16">
        <f t="shared" ref="N297" si="98">N298+N299+N300+N301</f>
        <v>0</v>
      </c>
      <c r="O297" s="18" t="s">
        <v>98</v>
      </c>
    </row>
    <row r="298" spans="1:15" ht="45" x14ac:dyDescent="0.25">
      <c r="A298" s="6"/>
      <c r="B298" s="34"/>
      <c r="C298" s="7"/>
      <c r="D298" s="15" t="s">
        <v>22</v>
      </c>
      <c r="E298" s="16">
        <f>F298+K298+L298+M298+N298</f>
        <v>0</v>
      </c>
      <c r="F298" s="17"/>
      <c r="G298" s="17"/>
      <c r="H298" s="17"/>
      <c r="I298" s="17"/>
      <c r="J298" s="17"/>
      <c r="K298" s="16"/>
      <c r="L298" s="16"/>
      <c r="M298" s="16"/>
      <c r="N298" s="16"/>
      <c r="O298" s="19"/>
    </row>
    <row r="299" spans="1:15" ht="33.75" x14ac:dyDescent="0.25">
      <c r="A299" s="6"/>
      <c r="B299" s="34"/>
      <c r="C299" s="7"/>
      <c r="D299" s="15" t="s">
        <v>23</v>
      </c>
      <c r="E299" s="16">
        <f t="shared" ref="E299:E301" si="99">F299+K299+L299+M299+N299</f>
        <v>0</v>
      </c>
      <c r="F299" s="17"/>
      <c r="G299" s="17"/>
      <c r="H299" s="17"/>
      <c r="I299" s="17"/>
      <c r="J299" s="17"/>
      <c r="K299" s="16"/>
      <c r="L299" s="16"/>
      <c r="M299" s="16"/>
      <c r="N299" s="16"/>
      <c r="O299" s="19"/>
    </row>
    <row r="300" spans="1:15" ht="67.5" x14ac:dyDescent="0.25">
      <c r="A300" s="6"/>
      <c r="B300" s="34"/>
      <c r="C300" s="7"/>
      <c r="D300" s="15" t="s">
        <v>24</v>
      </c>
      <c r="E300" s="16">
        <f t="shared" si="99"/>
        <v>0</v>
      </c>
      <c r="F300" s="17"/>
      <c r="G300" s="17"/>
      <c r="H300" s="17"/>
      <c r="I300" s="17"/>
      <c r="J300" s="17"/>
      <c r="K300" s="16"/>
      <c r="L300" s="16"/>
      <c r="M300" s="16"/>
      <c r="N300" s="16"/>
      <c r="O300" s="19"/>
    </row>
    <row r="301" spans="1:15" ht="33.75" x14ac:dyDescent="0.25">
      <c r="A301" s="6"/>
      <c r="B301" s="34"/>
      <c r="C301" s="7"/>
      <c r="D301" s="15" t="s">
        <v>25</v>
      </c>
      <c r="E301" s="16">
        <f t="shared" si="99"/>
        <v>0</v>
      </c>
      <c r="F301" s="17"/>
      <c r="G301" s="17"/>
      <c r="H301" s="17"/>
      <c r="I301" s="17"/>
      <c r="J301" s="17"/>
      <c r="K301" s="16"/>
      <c r="L301" s="16"/>
      <c r="M301" s="16"/>
      <c r="N301" s="16"/>
      <c r="O301" s="19"/>
    </row>
    <row r="302" spans="1:15" x14ac:dyDescent="0.25">
      <c r="A302" s="6"/>
      <c r="B302" s="55" t="s">
        <v>135</v>
      </c>
      <c r="C302" s="6"/>
      <c r="D302" s="6"/>
      <c r="E302" s="23" t="s">
        <v>30</v>
      </c>
      <c r="F302" s="23" t="s">
        <v>12</v>
      </c>
      <c r="G302" s="7" t="s">
        <v>31</v>
      </c>
      <c r="H302" s="7"/>
      <c r="I302" s="7"/>
      <c r="J302" s="7"/>
      <c r="K302" s="23" t="s">
        <v>13</v>
      </c>
      <c r="L302" s="23" t="s">
        <v>14</v>
      </c>
      <c r="M302" s="23" t="s">
        <v>15</v>
      </c>
      <c r="N302" s="23" t="s">
        <v>16</v>
      </c>
      <c r="O302" s="19"/>
    </row>
    <row r="303" spans="1:15" ht="22.5" x14ac:dyDescent="0.25">
      <c r="A303" s="6"/>
      <c r="B303" s="55"/>
      <c r="C303" s="6"/>
      <c r="D303" s="6"/>
      <c r="E303" s="23"/>
      <c r="F303" s="23"/>
      <c r="G303" s="24" t="s">
        <v>32</v>
      </c>
      <c r="H303" s="24" t="s">
        <v>33</v>
      </c>
      <c r="I303" s="24" t="s">
        <v>34</v>
      </c>
      <c r="J303" s="24" t="s">
        <v>35</v>
      </c>
      <c r="K303" s="23"/>
      <c r="L303" s="23"/>
      <c r="M303" s="23"/>
      <c r="N303" s="23"/>
      <c r="O303" s="19"/>
    </row>
    <row r="304" spans="1:15" x14ac:dyDescent="0.25">
      <c r="A304" s="6"/>
      <c r="B304" s="55"/>
      <c r="C304" s="6"/>
      <c r="D304" s="6"/>
      <c r="E304" s="28">
        <v>2</v>
      </c>
      <c r="F304" s="28" t="s">
        <v>48</v>
      </c>
      <c r="G304" s="28" t="s">
        <v>48</v>
      </c>
      <c r="H304" s="28" t="s">
        <v>48</v>
      </c>
      <c r="I304" s="28" t="s">
        <v>48</v>
      </c>
      <c r="J304" s="28" t="s">
        <v>48</v>
      </c>
      <c r="K304" s="28" t="s">
        <v>48</v>
      </c>
      <c r="L304" s="28" t="s">
        <v>48</v>
      </c>
      <c r="M304" s="28" t="s">
        <v>48</v>
      </c>
      <c r="N304" s="28" t="s">
        <v>48</v>
      </c>
      <c r="O304" s="29"/>
    </row>
    <row r="305" spans="1:15" x14ac:dyDescent="0.25">
      <c r="A305" s="6" t="s">
        <v>136</v>
      </c>
      <c r="B305" s="58" t="s">
        <v>137</v>
      </c>
      <c r="C305" s="7" t="s">
        <v>19</v>
      </c>
      <c r="D305" s="15" t="s">
        <v>20</v>
      </c>
      <c r="E305" s="16">
        <f>E306+E307+E308+E309</f>
        <v>2421.0099999999998</v>
      </c>
      <c r="F305" s="17">
        <f>F306+F307+F308+F309</f>
        <v>2421.0099999999998</v>
      </c>
      <c r="G305" s="17"/>
      <c r="H305" s="17"/>
      <c r="I305" s="17"/>
      <c r="J305" s="17"/>
      <c r="K305" s="16">
        <f>K306+K307+K308+K309</f>
        <v>0</v>
      </c>
      <c r="L305" s="16">
        <f>L306+L307+L308+L309</f>
        <v>0</v>
      </c>
      <c r="M305" s="16">
        <f>M306+M307+M308+M309</f>
        <v>0</v>
      </c>
      <c r="N305" s="16">
        <f t="shared" ref="N305" si="100">N306+N307+N308+N309</f>
        <v>0</v>
      </c>
      <c r="O305" s="18" t="s">
        <v>21</v>
      </c>
    </row>
    <row r="306" spans="1:15" ht="45" x14ac:dyDescent="0.25">
      <c r="A306" s="6"/>
      <c r="B306" s="58"/>
      <c r="C306" s="7"/>
      <c r="D306" s="15" t="s">
        <v>22</v>
      </c>
      <c r="E306" s="16">
        <f>F306+K306+L306+M306+N306</f>
        <v>705.15071</v>
      </c>
      <c r="F306" s="17">
        <f>F311</f>
        <v>705.15071</v>
      </c>
      <c r="G306" s="17"/>
      <c r="H306" s="17"/>
      <c r="I306" s="17"/>
      <c r="J306" s="17"/>
      <c r="K306" s="16">
        <f>K311</f>
        <v>0</v>
      </c>
      <c r="L306" s="16">
        <f>L311</f>
        <v>0</v>
      </c>
      <c r="M306" s="16">
        <f>M311</f>
        <v>0</v>
      </c>
      <c r="N306" s="16">
        <f>N311</f>
        <v>0</v>
      </c>
      <c r="O306" s="19"/>
    </row>
    <row r="307" spans="1:15" ht="33.75" x14ac:dyDescent="0.25">
      <c r="A307" s="6"/>
      <c r="B307" s="58"/>
      <c r="C307" s="7"/>
      <c r="D307" s="15" t="s">
        <v>23</v>
      </c>
      <c r="E307" s="16">
        <f t="shared" ref="E307:E309" si="101">F307+K307+L307+M307+N307</f>
        <v>1645.3392899999999</v>
      </c>
      <c r="F307" s="17">
        <f t="shared" ref="F307:F309" si="102">F312</f>
        <v>1645.3392899999999</v>
      </c>
      <c r="G307" s="17"/>
      <c r="H307" s="17"/>
      <c r="I307" s="17"/>
      <c r="J307" s="17"/>
      <c r="K307" s="16">
        <f t="shared" ref="K307:N309" si="103">K312</f>
        <v>0</v>
      </c>
      <c r="L307" s="16">
        <f t="shared" si="103"/>
        <v>0</v>
      </c>
      <c r="M307" s="16">
        <f t="shared" si="103"/>
        <v>0</v>
      </c>
      <c r="N307" s="16">
        <f t="shared" si="103"/>
        <v>0</v>
      </c>
      <c r="O307" s="19"/>
    </row>
    <row r="308" spans="1:15" ht="67.5" x14ac:dyDescent="0.25">
      <c r="A308" s="6"/>
      <c r="B308" s="58"/>
      <c r="C308" s="7"/>
      <c r="D308" s="15" t="s">
        <v>24</v>
      </c>
      <c r="E308" s="16">
        <f t="shared" si="101"/>
        <v>70.52</v>
      </c>
      <c r="F308" s="17">
        <f t="shared" si="102"/>
        <v>70.52</v>
      </c>
      <c r="G308" s="17"/>
      <c r="H308" s="17"/>
      <c r="I308" s="17"/>
      <c r="J308" s="17"/>
      <c r="K308" s="16">
        <f t="shared" si="103"/>
        <v>0</v>
      </c>
      <c r="L308" s="16">
        <f t="shared" si="103"/>
        <v>0</v>
      </c>
      <c r="M308" s="16">
        <f t="shared" si="103"/>
        <v>0</v>
      </c>
      <c r="N308" s="16">
        <f t="shared" si="103"/>
        <v>0</v>
      </c>
      <c r="O308" s="19"/>
    </row>
    <row r="309" spans="1:15" ht="33.75" x14ac:dyDescent="0.25">
      <c r="A309" s="6"/>
      <c r="B309" s="58"/>
      <c r="C309" s="7"/>
      <c r="D309" s="15" t="s">
        <v>25</v>
      </c>
      <c r="E309" s="16">
        <f t="shared" si="101"/>
        <v>0</v>
      </c>
      <c r="F309" s="17">
        <f t="shared" si="102"/>
        <v>0</v>
      </c>
      <c r="G309" s="17"/>
      <c r="H309" s="17"/>
      <c r="I309" s="17"/>
      <c r="J309" s="17"/>
      <c r="K309" s="16">
        <f t="shared" si="103"/>
        <v>0</v>
      </c>
      <c r="L309" s="16">
        <f t="shared" si="103"/>
        <v>0</v>
      </c>
      <c r="M309" s="16">
        <f t="shared" si="103"/>
        <v>0</v>
      </c>
      <c r="N309" s="16">
        <f t="shared" si="103"/>
        <v>0</v>
      </c>
      <c r="O309" s="19"/>
    </row>
    <row r="310" spans="1:15" x14ac:dyDescent="0.25">
      <c r="A310" s="6" t="s">
        <v>138</v>
      </c>
      <c r="B310" s="14" t="s">
        <v>139</v>
      </c>
      <c r="C310" s="7" t="s">
        <v>19</v>
      </c>
      <c r="D310" s="15" t="s">
        <v>20</v>
      </c>
      <c r="E310" s="16">
        <f>E311+E312+E313+E314</f>
        <v>2421.0099999999998</v>
      </c>
      <c r="F310" s="17">
        <f>F311+F312+F313+F314</f>
        <v>2421.0099999999998</v>
      </c>
      <c r="G310" s="17"/>
      <c r="H310" s="17"/>
      <c r="I310" s="17"/>
      <c r="J310" s="17"/>
      <c r="K310" s="16">
        <f>K311+K312+K313+K314</f>
        <v>0</v>
      </c>
      <c r="L310" s="16">
        <f>L311+L312+L313+L314</f>
        <v>0</v>
      </c>
      <c r="M310" s="16">
        <f>M311+M312+M313+M314</f>
        <v>0</v>
      </c>
      <c r="N310" s="16">
        <f t="shared" ref="N310" si="104">N311+N312+N313+N314</f>
        <v>0</v>
      </c>
      <c r="O310" s="18" t="s">
        <v>21</v>
      </c>
    </row>
    <row r="311" spans="1:15" ht="45" x14ac:dyDescent="0.25">
      <c r="A311" s="6"/>
      <c r="B311" s="14"/>
      <c r="C311" s="7"/>
      <c r="D311" s="15" t="s">
        <v>22</v>
      </c>
      <c r="E311" s="16">
        <f>F311+K311+L311+M311+N311</f>
        <v>705.15071</v>
      </c>
      <c r="F311" s="17">
        <v>705.15071</v>
      </c>
      <c r="G311" s="17"/>
      <c r="H311" s="17"/>
      <c r="I311" s="17"/>
      <c r="J311" s="17"/>
      <c r="K311" s="16">
        <v>0</v>
      </c>
      <c r="L311" s="16">
        <v>0</v>
      </c>
      <c r="M311" s="16">
        <v>0</v>
      </c>
      <c r="N311" s="16">
        <v>0</v>
      </c>
      <c r="O311" s="19"/>
    </row>
    <row r="312" spans="1:15" ht="33.75" x14ac:dyDescent="0.25">
      <c r="A312" s="6"/>
      <c r="B312" s="14"/>
      <c r="C312" s="7"/>
      <c r="D312" s="15" t="s">
        <v>23</v>
      </c>
      <c r="E312" s="16">
        <f t="shared" ref="E312:E314" si="105">F312+K312+L312+M312+N312</f>
        <v>1645.3392899999999</v>
      </c>
      <c r="F312" s="17">
        <v>1645.3392899999999</v>
      </c>
      <c r="G312" s="17"/>
      <c r="H312" s="17"/>
      <c r="I312" s="17"/>
      <c r="J312" s="17"/>
      <c r="K312" s="16">
        <v>0</v>
      </c>
      <c r="L312" s="16">
        <v>0</v>
      </c>
      <c r="M312" s="16">
        <v>0</v>
      </c>
      <c r="N312" s="16">
        <v>0</v>
      </c>
      <c r="O312" s="19"/>
    </row>
    <row r="313" spans="1:15" ht="67.5" x14ac:dyDescent="0.25">
      <c r="A313" s="6"/>
      <c r="B313" s="14"/>
      <c r="C313" s="7"/>
      <c r="D313" s="15" t="s">
        <v>24</v>
      </c>
      <c r="E313" s="16">
        <f t="shared" si="105"/>
        <v>70.52</v>
      </c>
      <c r="F313" s="17">
        <v>70.52</v>
      </c>
      <c r="G313" s="17"/>
      <c r="H313" s="17"/>
      <c r="I313" s="17"/>
      <c r="J313" s="17"/>
      <c r="K313" s="16">
        <v>0</v>
      </c>
      <c r="L313" s="16">
        <v>0</v>
      </c>
      <c r="M313" s="16">
        <v>0</v>
      </c>
      <c r="N313" s="16">
        <v>0</v>
      </c>
      <c r="O313" s="19"/>
    </row>
    <row r="314" spans="1:15" ht="33.75" x14ac:dyDescent="0.25">
      <c r="A314" s="6"/>
      <c r="B314" s="14"/>
      <c r="C314" s="7"/>
      <c r="D314" s="15" t="s">
        <v>25</v>
      </c>
      <c r="E314" s="16">
        <f t="shared" si="105"/>
        <v>0</v>
      </c>
      <c r="F314" s="17">
        <v>0</v>
      </c>
      <c r="G314" s="17"/>
      <c r="H314" s="17"/>
      <c r="I314" s="17"/>
      <c r="J314" s="17"/>
      <c r="K314" s="16">
        <v>0</v>
      </c>
      <c r="L314" s="16">
        <v>0</v>
      </c>
      <c r="M314" s="16">
        <v>0</v>
      </c>
      <c r="N314" s="16">
        <v>0</v>
      </c>
      <c r="O314" s="19"/>
    </row>
    <row r="315" spans="1:15" x14ac:dyDescent="0.25">
      <c r="A315" s="6"/>
      <c r="B315" s="30" t="s">
        <v>140</v>
      </c>
      <c r="C315" s="22" t="s">
        <v>29</v>
      </c>
      <c r="D315" s="22" t="s">
        <v>29</v>
      </c>
      <c r="E315" s="23" t="s">
        <v>30</v>
      </c>
      <c r="F315" s="23" t="s">
        <v>12</v>
      </c>
      <c r="G315" s="7" t="s">
        <v>31</v>
      </c>
      <c r="H315" s="7"/>
      <c r="I315" s="7"/>
      <c r="J315" s="7"/>
      <c r="K315" s="23" t="s">
        <v>13</v>
      </c>
      <c r="L315" s="23" t="s">
        <v>14</v>
      </c>
      <c r="M315" s="23" t="s">
        <v>15</v>
      </c>
      <c r="N315" s="23" t="s">
        <v>16</v>
      </c>
      <c r="O315" s="19"/>
    </row>
    <row r="316" spans="1:15" ht="22.5" x14ac:dyDescent="0.25">
      <c r="A316" s="6"/>
      <c r="B316" s="30"/>
      <c r="C316" s="22"/>
      <c r="D316" s="22"/>
      <c r="E316" s="23"/>
      <c r="F316" s="23"/>
      <c r="G316" s="24" t="s">
        <v>32</v>
      </c>
      <c r="H316" s="24" t="s">
        <v>33</v>
      </c>
      <c r="I316" s="24" t="s">
        <v>34</v>
      </c>
      <c r="J316" s="24" t="s">
        <v>35</v>
      </c>
      <c r="K316" s="23"/>
      <c r="L316" s="23"/>
      <c r="M316" s="23"/>
      <c r="N316" s="23"/>
      <c r="O316" s="19"/>
    </row>
    <row r="317" spans="1:15" x14ac:dyDescent="0.25">
      <c r="A317" s="6"/>
      <c r="B317" s="30"/>
      <c r="C317" s="22"/>
      <c r="D317" s="22"/>
      <c r="E317" s="28">
        <v>2</v>
      </c>
      <c r="F317" s="28">
        <v>2</v>
      </c>
      <c r="G317" s="28">
        <v>2</v>
      </c>
      <c r="H317" s="28">
        <v>2</v>
      </c>
      <c r="I317" s="28">
        <v>2</v>
      </c>
      <c r="J317" s="28">
        <v>2</v>
      </c>
      <c r="K317" s="28">
        <v>0</v>
      </c>
      <c r="L317" s="28">
        <v>0</v>
      </c>
      <c r="M317" s="28">
        <v>0</v>
      </c>
      <c r="N317" s="28">
        <v>0</v>
      </c>
      <c r="O317" s="29"/>
    </row>
    <row r="318" spans="1:15" x14ac:dyDescent="0.25">
      <c r="A318" s="6" t="s">
        <v>126</v>
      </c>
      <c r="B318" s="14" t="s">
        <v>141</v>
      </c>
      <c r="C318" s="7" t="s">
        <v>19</v>
      </c>
      <c r="D318" s="15" t="s">
        <v>20</v>
      </c>
      <c r="E318" s="16">
        <f>E319+E320+E321+E322</f>
        <v>209270.74042999998</v>
      </c>
      <c r="F318" s="17">
        <f>F319+F320+F321+F322</f>
        <v>41461.172899999998</v>
      </c>
      <c r="G318" s="17"/>
      <c r="H318" s="17"/>
      <c r="I318" s="17"/>
      <c r="J318" s="17"/>
      <c r="K318" s="16">
        <f>K319+K320+K321+K322</f>
        <v>41895.961019999995</v>
      </c>
      <c r="L318" s="16">
        <f>L319+L320+L321+L322</f>
        <v>41971.202169999997</v>
      </c>
      <c r="M318" s="16">
        <f>M319+M320+M321+M322</f>
        <v>41971.202169999997</v>
      </c>
      <c r="N318" s="16">
        <f t="shared" ref="N318" si="106">N319+N320+N321+N322</f>
        <v>41971.202169999997</v>
      </c>
      <c r="O318" s="18" t="s">
        <v>21</v>
      </c>
    </row>
    <row r="319" spans="1:15" ht="45" x14ac:dyDescent="0.25">
      <c r="A319" s="6"/>
      <c r="B319" s="14"/>
      <c r="C319" s="7"/>
      <c r="D319" s="15" t="s">
        <v>22</v>
      </c>
      <c r="E319" s="16">
        <f>F319+K319+L319+M319+N319</f>
        <v>8201.0094100000006</v>
      </c>
      <c r="F319" s="17">
        <f>F324+F332+F340</f>
        <v>1259.2828999999999</v>
      </c>
      <c r="G319" s="17"/>
      <c r="H319" s="17"/>
      <c r="I319" s="17"/>
      <c r="J319" s="17"/>
      <c r="K319" s="16">
        <f>K324+K332+K340</f>
        <v>1575.02</v>
      </c>
      <c r="L319" s="16">
        <f>L324+L332+L340</f>
        <v>1788.9021700000001</v>
      </c>
      <c r="M319" s="16">
        <f>M324+M332+M340</f>
        <v>1788.9021700000001</v>
      </c>
      <c r="N319" s="16">
        <f>N324+N332+N340</f>
        <v>1788.9021700000001</v>
      </c>
      <c r="O319" s="19"/>
    </row>
    <row r="320" spans="1:15" ht="33.75" x14ac:dyDescent="0.25">
      <c r="A320" s="6"/>
      <c r="B320" s="14"/>
      <c r="C320" s="7"/>
      <c r="D320" s="15" t="s">
        <v>23</v>
      </c>
      <c r="E320" s="16">
        <f t="shared" ref="E320:E322" si="107">F320+K320+L320+M320+N320</f>
        <v>201069.73101999998</v>
      </c>
      <c r="F320" s="17">
        <f t="shared" ref="F320:F322" si="108">F325+F333+F341</f>
        <v>40201.89</v>
      </c>
      <c r="G320" s="17"/>
      <c r="H320" s="17"/>
      <c r="I320" s="17"/>
      <c r="J320" s="17"/>
      <c r="K320" s="16">
        <f t="shared" ref="K320:N322" si="109">K325+K333+K341</f>
        <v>40320.941019999998</v>
      </c>
      <c r="L320" s="16">
        <f t="shared" si="109"/>
        <v>40182.299999999996</v>
      </c>
      <c r="M320" s="16">
        <f t="shared" si="109"/>
        <v>40182.299999999996</v>
      </c>
      <c r="N320" s="16">
        <f t="shared" si="109"/>
        <v>40182.299999999996</v>
      </c>
      <c r="O320" s="19"/>
    </row>
    <row r="321" spans="1:15" ht="67.5" x14ac:dyDescent="0.25">
      <c r="A321" s="6"/>
      <c r="B321" s="14"/>
      <c r="C321" s="7"/>
      <c r="D321" s="15" t="s">
        <v>24</v>
      </c>
      <c r="E321" s="16">
        <f t="shared" si="107"/>
        <v>0</v>
      </c>
      <c r="F321" s="17">
        <f t="shared" si="108"/>
        <v>0</v>
      </c>
      <c r="G321" s="17"/>
      <c r="H321" s="17"/>
      <c r="I321" s="17"/>
      <c r="J321" s="17"/>
      <c r="K321" s="16">
        <f t="shared" si="109"/>
        <v>0</v>
      </c>
      <c r="L321" s="16">
        <f t="shared" si="109"/>
        <v>0</v>
      </c>
      <c r="M321" s="16">
        <f t="shared" si="109"/>
        <v>0</v>
      </c>
      <c r="N321" s="16">
        <f t="shared" si="109"/>
        <v>0</v>
      </c>
      <c r="O321" s="19"/>
    </row>
    <row r="322" spans="1:15" ht="33.75" x14ac:dyDescent="0.25">
      <c r="A322" s="6"/>
      <c r="B322" s="14"/>
      <c r="C322" s="7"/>
      <c r="D322" s="15" t="s">
        <v>25</v>
      </c>
      <c r="E322" s="16">
        <f t="shared" si="107"/>
        <v>0</v>
      </c>
      <c r="F322" s="17">
        <f t="shared" si="108"/>
        <v>0</v>
      </c>
      <c r="G322" s="17"/>
      <c r="H322" s="17"/>
      <c r="I322" s="17"/>
      <c r="J322" s="17"/>
      <c r="K322" s="16">
        <f t="shared" si="109"/>
        <v>0</v>
      </c>
      <c r="L322" s="16">
        <f t="shared" si="109"/>
        <v>0</v>
      </c>
      <c r="M322" s="16">
        <f t="shared" si="109"/>
        <v>0</v>
      </c>
      <c r="N322" s="16">
        <f t="shared" si="109"/>
        <v>0</v>
      </c>
      <c r="O322" s="19"/>
    </row>
    <row r="323" spans="1:15" x14ac:dyDescent="0.25">
      <c r="A323" s="6" t="s">
        <v>142</v>
      </c>
      <c r="B323" s="14" t="s">
        <v>143</v>
      </c>
      <c r="C323" s="7" t="s">
        <v>19</v>
      </c>
      <c r="D323" s="15" t="s">
        <v>20</v>
      </c>
      <c r="E323" s="16">
        <f>E324+E325+E326+E327</f>
        <v>22952.940430000002</v>
      </c>
      <c r="F323" s="17">
        <f>F324+F325+F326+F327</f>
        <v>4197.6129000000001</v>
      </c>
      <c r="G323" s="17"/>
      <c r="H323" s="17"/>
      <c r="I323" s="17"/>
      <c r="J323" s="17"/>
      <c r="K323" s="16">
        <f>K324+K325+K326+K327</f>
        <v>4632.4010200000002</v>
      </c>
      <c r="L323" s="16">
        <f>L324+L325+L326+L327</f>
        <v>4707.6421700000001</v>
      </c>
      <c r="M323" s="16">
        <f>M324+M325+M326+M327</f>
        <v>4707.6421700000001</v>
      </c>
      <c r="N323" s="16">
        <f t="shared" ref="N323" si="110">N324+N325+N326+N327</f>
        <v>4707.6421700000001</v>
      </c>
      <c r="O323" s="18" t="s">
        <v>21</v>
      </c>
    </row>
    <row r="324" spans="1:15" ht="45" x14ac:dyDescent="0.25">
      <c r="A324" s="6"/>
      <c r="B324" s="14"/>
      <c r="C324" s="7"/>
      <c r="D324" s="15" t="s">
        <v>22</v>
      </c>
      <c r="E324" s="16">
        <f>F324+K324+L324+M324+N324</f>
        <v>8201.0094100000006</v>
      </c>
      <c r="F324" s="17">
        <f>1259.28+0.0029</f>
        <v>1259.2828999999999</v>
      </c>
      <c r="G324" s="17"/>
      <c r="H324" s="17"/>
      <c r="I324" s="17"/>
      <c r="J324" s="17"/>
      <c r="K324" s="16">
        <v>1575.02</v>
      </c>
      <c r="L324" s="16">
        <f>1788.9+0.00217</f>
        <v>1788.9021700000001</v>
      </c>
      <c r="M324" s="16">
        <f>L324</f>
        <v>1788.9021700000001</v>
      </c>
      <c r="N324" s="16">
        <f>L324</f>
        <v>1788.9021700000001</v>
      </c>
      <c r="O324" s="19"/>
    </row>
    <row r="325" spans="1:15" ht="33.75" x14ac:dyDescent="0.25">
      <c r="A325" s="6"/>
      <c r="B325" s="14"/>
      <c r="C325" s="7"/>
      <c r="D325" s="15" t="s">
        <v>23</v>
      </c>
      <c r="E325" s="16">
        <f t="shared" ref="E325:E327" si="111">F325+K325+L325+M325+N325</f>
        <v>14751.93102</v>
      </c>
      <c r="F325" s="17">
        <v>2938.33</v>
      </c>
      <c r="G325" s="17"/>
      <c r="H325" s="17"/>
      <c r="I325" s="17"/>
      <c r="J325" s="17"/>
      <c r="K325" s="16">
        <f>3057.38+0.00102</f>
        <v>3057.3810200000003</v>
      </c>
      <c r="L325" s="16">
        <v>2918.74</v>
      </c>
      <c r="M325" s="16">
        <f>L325</f>
        <v>2918.74</v>
      </c>
      <c r="N325" s="16">
        <f>L325</f>
        <v>2918.74</v>
      </c>
      <c r="O325" s="19"/>
    </row>
    <row r="326" spans="1:15" ht="67.5" x14ac:dyDescent="0.25">
      <c r="A326" s="6"/>
      <c r="B326" s="14"/>
      <c r="C326" s="7"/>
      <c r="D326" s="15" t="s">
        <v>24</v>
      </c>
      <c r="E326" s="16">
        <f t="shared" si="111"/>
        <v>0</v>
      </c>
      <c r="F326" s="17">
        <v>0</v>
      </c>
      <c r="G326" s="17"/>
      <c r="H326" s="17"/>
      <c r="I326" s="17"/>
      <c r="J326" s="17"/>
      <c r="K326" s="16">
        <v>0</v>
      </c>
      <c r="L326" s="16">
        <v>0</v>
      </c>
      <c r="M326" s="16">
        <v>0</v>
      </c>
      <c r="N326" s="16">
        <v>0</v>
      </c>
      <c r="O326" s="19"/>
    </row>
    <row r="327" spans="1:15" ht="33.75" x14ac:dyDescent="0.25">
      <c r="A327" s="6"/>
      <c r="B327" s="14"/>
      <c r="C327" s="7"/>
      <c r="D327" s="15" t="s">
        <v>25</v>
      </c>
      <c r="E327" s="16">
        <f t="shared" si="111"/>
        <v>0</v>
      </c>
      <c r="F327" s="17">
        <v>0</v>
      </c>
      <c r="G327" s="17"/>
      <c r="H327" s="17"/>
      <c r="I327" s="17"/>
      <c r="J327" s="17"/>
      <c r="K327" s="16">
        <v>0</v>
      </c>
      <c r="L327" s="16">
        <v>0</v>
      </c>
      <c r="M327" s="16">
        <v>0</v>
      </c>
      <c r="N327" s="16">
        <v>0</v>
      </c>
      <c r="O327" s="19"/>
    </row>
    <row r="328" spans="1:15" x14ac:dyDescent="0.25">
      <c r="A328" s="6"/>
      <c r="B328" s="30" t="s">
        <v>144</v>
      </c>
      <c r="C328" s="22" t="s">
        <v>29</v>
      </c>
      <c r="D328" s="22" t="s">
        <v>29</v>
      </c>
      <c r="E328" s="23" t="s">
        <v>30</v>
      </c>
      <c r="F328" s="23" t="s">
        <v>12</v>
      </c>
      <c r="G328" s="7" t="s">
        <v>31</v>
      </c>
      <c r="H328" s="7"/>
      <c r="I328" s="7"/>
      <c r="J328" s="7"/>
      <c r="K328" s="23" t="s">
        <v>13</v>
      </c>
      <c r="L328" s="23" t="s">
        <v>14</v>
      </c>
      <c r="M328" s="23" t="s">
        <v>15</v>
      </c>
      <c r="N328" s="23" t="s">
        <v>16</v>
      </c>
      <c r="O328" s="19"/>
    </row>
    <row r="329" spans="1:15" ht="22.5" x14ac:dyDescent="0.25">
      <c r="A329" s="6"/>
      <c r="B329" s="30"/>
      <c r="C329" s="22"/>
      <c r="D329" s="22"/>
      <c r="E329" s="23"/>
      <c r="F329" s="23"/>
      <c r="G329" s="24" t="s">
        <v>32</v>
      </c>
      <c r="H329" s="24" t="s">
        <v>33</v>
      </c>
      <c r="I329" s="24" t="s">
        <v>34</v>
      </c>
      <c r="J329" s="24" t="s">
        <v>35</v>
      </c>
      <c r="K329" s="23"/>
      <c r="L329" s="23"/>
      <c r="M329" s="23"/>
      <c r="N329" s="23"/>
      <c r="O329" s="19"/>
    </row>
    <row r="330" spans="1:15" x14ac:dyDescent="0.25">
      <c r="A330" s="6"/>
      <c r="B330" s="30"/>
      <c r="C330" s="22"/>
      <c r="D330" s="22"/>
      <c r="E330" s="28">
        <v>10</v>
      </c>
      <c r="F330" s="28">
        <v>10</v>
      </c>
      <c r="G330" s="28">
        <v>10</v>
      </c>
      <c r="H330" s="28">
        <v>10</v>
      </c>
      <c r="I330" s="28">
        <v>10</v>
      </c>
      <c r="J330" s="28">
        <v>10</v>
      </c>
      <c r="K330" s="28">
        <v>10</v>
      </c>
      <c r="L330" s="28">
        <v>10</v>
      </c>
      <c r="M330" s="28">
        <v>10</v>
      </c>
      <c r="N330" s="28">
        <v>10</v>
      </c>
      <c r="O330" s="29"/>
    </row>
    <row r="331" spans="1:15" x14ac:dyDescent="0.25">
      <c r="A331" s="6" t="s">
        <v>145</v>
      </c>
      <c r="B331" s="14" t="s">
        <v>146</v>
      </c>
      <c r="C331" s="7" t="s">
        <v>19</v>
      </c>
      <c r="D331" s="15" t="s">
        <v>20</v>
      </c>
      <c r="E331" s="16">
        <f>E332+E333+E334+E335</f>
        <v>181240</v>
      </c>
      <c r="F331" s="17">
        <f>F332+F333+F334+F335</f>
        <v>36248</v>
      </c>
      <c r="G331" s="17"/>
      <c r="H331" s="17"/>
      <c r="I331" s="17"/>
      <c r="J331" s="17"/>
      <c r="K331" s="16">
        <f>K332+K333+K334+K335</f>
        <v>36248</v>
      </c>
      <c r="L331" s="16">
        <f>L332+L333+L334+L335</f>
        <v>36248</v>
      </c>
      <c r="M331" s="16">
        <f>M332+M333+M334+M335</f>
        <v>36248</v>
      </c>
      <c r="N331" s="16">
        <f t="shared" ref="N331" si="112">N332+N333+N334+N335</f>
        <v>36248</v>
      </c>
      <c r="O331" s="18" t="s">
        <v>21</v>
      </c>
    </row>
    <row r="332" spans="1:15" ht="45" x14ac:dyDescent="0.25">
      <c r="A332" s="6"/>
      <c r="B332" s="14"/>
      <c r="C332" s="7"/>
      <c r="D332" s="15" t="s">
        <v>22</v>
      </c>
      <c r="E332" s="16">
        <f>F332+K332+L332+M332+N332</f>
        <v>0</v>
      </c>
      <c r="F332" s="17">
        <v>0</v>
      </c>
      <c r="G332" s="17"/>
      <c r="H332" s="17"/>
      <c r="I332" s="17"/>
      <c r="J332" s="17"/>
      <c r="K332" s="16">
        <v>0</v>
      </c>
      <c r="L332" s="16">
        <v>0</v>
      </c>
      <c r="M332" s="16">
        <v>0</v>
      </c>
      <c r="N332" s="16">
        <v>0</v>
      </c>
      <c r="O332" s="19"/>
    </row>
    <row r="333" spans="1:15" ht="33.75" x14ac:dyDescent="0.25">
      <c r="A333" s="6"/>
      <c r="B333" s="14"/>
      <c r="C333" s="7"/>
      <c r="D333" s="15" t="s">
        <v>23</v>
      </c>
      <c r="E333" s="16">
        <f t="shared" ref="E333:E335" si="113">F333+K333+L333+M333+N333</f>
        <v>181240</v>
      </c>
      <c r="F333" s="17">
        <v>36248</v>
      </c>
      <c r="G333" s="17"/>
      <c r="H333" s="17"/>
      <c r="I333" s="17"/>
      <c r="J333" s="17"/>
      <c r="K333" s="16">
        <v>36248</v>
      </c>
      <c r="L333" s="16">
        <v>36248</v>
      </c>
      <c r="M333" s="16">
        <f>L333</f>
        <v>36248</v>
      </c>
      <c r="N333" s="16">
        <f>L333</f>
        <v>36248</v>
      </c>
      <c r="O333" s="19"/>
    </row>
    <row r="334" spans="1:15" ht="67.5" x14ac:dyDescent="0.25">
      <c r="A334" s="6"/>
      <c r="B334" s="14"/>
      <c r="C334" s="7"/>
      <c r="D334" s="15" t="s">
        <v>24</v>
      </c>
      <c r="E334" s="16">
        <f t="shared" si="113"/>
        <v>0</v>
      </c>
      <c r="F334" s="17">
        <v>0</v>
      </c>
      <c r="G334" s="17"/>
      <c r="H334" s="17"/>
      <c r="I334" s="17"/>
      <c r="J334" s="17"/>
      <c r="K334" s="16">
        <v>0</v>
      </c>
      <c r="L334" s="16">
        <v>0</v>
      </c>
      <c r="M334" s="16">
        <v>0</v>
      </c>
      <c r="N334" s="16">
        <v>0</v>
      </c>
      <c r="O334" s="19"/>
    </row>
    <row r="335" spans="1:15" ht="33.75" x14ac:dyDescent="0.25">
      <c r="A335" s="6"/>
      <c r="B335" s="14"/>
      <c r="C335" s="7"/>
      <c r="D335" s="15" t="s">
        <v>25</v>
      </c>
      <c r="E335" s="16">
        <f t="shared" si="113"/>
        <v>0</v>
      </c>
      <c r="F335" s="17">
        <v>0</v>
      </c>
      <c r="G335" s="17"/>
      <c r="H335" s="17"/>
      <c r="I335" s="17"/>
      <c r="J335" s="17"/>
      <c r="K335" s="16">
        <v>0</v>
      </c>
      <c r="L335" s="16">
        <v>0</v>
      </c>
      <c r="M335" s="16">
        <v>0</v>
      </c>
      <c r="N335" s="16">
        <v>0</v>
      </c>
      <c r="O335" s="19"/>
    </row>
    <row r="336" spans="1:15" x14ac:dyDescent="0.25">
      <c r="A336" s="6"/>
      <c r="B336" s="30" t="s">
        <v>147</v>
      </c>
      <c r="C336" s="22" t="s">
        <v>29</v>
      </c>
      <c r="D336" s="22" t="s">
        <v>29</v>
      </c>
      <c r="E336" s="23" t="s">
        <v>30</v>
      </c>
      <c r="F336" s="23" t="s">
        <v>12</v>
      </c>
      <c r="G336" s="7" t="s">
        <v>31</v>
      </c>
      <c r="H336" s="7"/>
      <c r="I336" s="7"/>
      <c r="J336" s="7"/>
      <c r="K336" s="23" t="s">
        <v>13</v>
      </c>
      <c r="L336" s="23" t="s">
        <v>14</v>
      </c>
      <c r="M336" s="23" t="s">
        <v>15</v>
      </c>
      <c r="N336" s="23" t="s">
        <v>16</v>
      </c>
      <c r="O336" s="19"/>
    </row>
    <row r="337" spans="1:15" ht="22.5" x14ac:dyDescent="0.25">
      <c r="A337" s="6"/>
      <c r="B337" s="30"/>
      <c r="C337" s="22"/>
      <c r="D337" s="22"/>
      <c r="E337" s="23"/>
      <c r="F337" s="23"/>
      <c r="G337" s="24" t="s">
        <v>32</v>
      </c>
      <c r="H337" s="24" t="s">
        <v>33</v>
      </c>
      <c r="I337" s="24" t="s">
        <v>34</v>
      </c>
      <c r="J337" s="24" t="s">
        <v>35</v>
      </c>
      <c r="K337" s="23"/>
      <c r="L337" s="23"/>
      <c r="M337" s="23"/>
      <c r="N337" s="23"/>
      <c r="O337" s="19"/>
    </row>
    <row r="338" spans="1:15" x14ac:dyDescent="0.25">
      <c r="A338" s="6"/>
      <c r="B338" s="30"/>
      <c r="C338" s="22"/>
      <c r="D338" s="22"/>
      <c r="E338" s="28">
        <v>464</v>
      </c>
      <c r="F338" s="28">
        <v>464</v>
      </c>
      <c r="G338" s="28">
        <v>464</v>
      </c>
      <c r="H338" s="28">
        <v>464</v>
      </c>
      <c r="I338" s="28">
        <v>464</v>
      </c>
      <c r="J338" s="28">
        <v>464</v>
      </c>
      <c r="K338" s="28">
        <v>464</v>
      </c>
      <c r="L338" s="28">
        <v>464</v>
      </c>
      <c r="M338" s="28">
        <v>464</v>
      </c>
      <c r="N338" s="28">
        <v>464</v>
      </c>
      <c r="O338" s="29"/>
    </row>
    <row r="339" spans="1:15" x14ac:dyDescent="0.25">
      <c r="A339" s="6" t="s">
        <v>148</v>
      </c>
      <c r="B339" s="14" t="s">
        <v>149</v>
      </c>
      <c r="C339" s="7" t="s">
        <v>19</v>
      </c>
      <c r="D339" s="15" t="s">
        <v>20</v>
      </c>
      <c r="E339" s="16">
        <f>E340+E341+E342+E343</f>
        <v>5077.7999999999993</v>
      </c>
      <c r="F339" s="17">
        <f>F340+F341+F342+F343</f>
        <v>1015.56</v>
      </c>
      <c r="G339" s="17"/>
      <c r="H339" s="17"/>
      <c r="I339" s="17"/>
      <c r="J339" s="17"/>
      <c r="K339" s="16">
        <f>K340+K341+K342+K343</f>
        <v>1015.56</v>
      </c>
      <c r="L339" s="16">
        <f>L340+L341+L342+L343</f>
        <v>1015.56</v>
      </c>
      <c r="M339" s="16">
        <f>M340+M341+M342+M343</f>
        <v>1015.56</v>
      </c>
      <c r="N339" s="16">
        <f t="shared" ref="N339" si="114">N340+N341+N342+N343</f>
        <v>1015.56</v>
      </c>
      <c r="O339" s="18" t="s">
        <v>21</v>
      </c>
    </row>
    <row r="340" spans="1:15" ht="45" x14ac:dyDescent="0.25">
      <c r="A340" s="6"/>
      <c r="B340" s="14"/>
      <c r="C340" s="7"/>
      <c r="D340" s="15" t="s">
        <v>22</v>
      </c>
      <c r="E340" s="16">
        <f>F340+K340+L340+M340+N340</f>
        <v>0</v>
      </c>
      <c r="F340" s="17">
        <v>0</v>
      </c>
      <c r="G340" s="17"/>
      <c r="H340" s="17"/>
      <c r="I340" s="17"/>
      <c r="J340" s="17"/>
      <c r="K340" s="16">
        <v>0</v>
      </c>
      <c r="L340" s="16">
        <v>0</v>
      </c>
      <c r="M340" s="16">
        <v>0</v>
      </c>
      <c r="N340" s="16">
        <v>0</v>
      </c>
      <c r="O340" s="19"/>
    </row>
    <row r="341" spans="1:15" ht="33.75" x14ac:dyDescent="0.25">
      <c r="A341" s="6"/>
      <c r="B341" s="14"/>
      <c r="C341" s="7"/>
      <c r="D341" s="15" t="s">
        <v>23</v>
      </c>
      <c r="E341" s="16">
        <f t="shared" ref="E341:E343" si="115">F341+K341+L341+M341+N341</f>
        <v>5077.7999999999993</v>
      </c>
      <c r="F341" s="17">
        <v>1015.56</v>
      </c>
      <c r="G341" s="17"/>
      <c r="H341" s="17"/>
      <c r="I341" s="17"/>
      <c r="J341" s="17"/>
      <c r="K341" s="16">
        <v>1015.56</v>
      </c>
      <c r="L341" s="16">
        <v>1015.56</v>
      </c>
      <c r="M341" s="16">
        <f>L341</f>
        <v>1015.56</v>
      </c>
      <c r="N341" s="16">
        <f>L341</f>
        <v>1015.56</v>
      </c>
      <c r="O341" s="19"/>
    </row>
    <row r="342" spans="1:15" ht="67.5" x14ac:dyDescent="0.25">
      <c r="A342" s="6"/>
      <c r="B342" s="14"/>
      <c r="C342" s="7"/>
      <c r="D342" s="15" t="s">
        <v>24</v>
      </c>
      <c r="E342" s="16">
        <f t="shared" si="115"/>
        <v>0</v>
      </c>
      <c r="F342" s="17">
        <v>0</v>
      </c>
      <c r="G342" s="17"/>
      <c r="H342" s="17"/>
      <c r="I342" s="17"/>
      <c r="J342" s="17"/>
      <c r="K342" s="16">
        <v>0</v>
      </c>
      <c r="L342" s="16">
        <v>0</v>
      </c>
      <c r="M342" s="16">
        <v>0</v>
      </c>
      <c r="N342" s="16">
        <v>0</v>
      </c>
      <c r="O342" s="19"/>
    </row>
    <row r="343" spans="1:15" ht="33.75" x14ac:dyDescent="0.25">
      <c r="A343" s="6"/>
      <c r="B343" s="14"/>
      <c r="C343" s="7"/>
      <c r="D343" s="15" t="s">
        <v>25</v>
      </c>
      <c r="E343" s="16">
        <f t="shared" si="115"/>
        <v>0</v>
      </c>
      <c r="F343" s="17">
        <v>0</v>
      </c>
      <c r="G343" s="17"/>
      <c r="H343" s="17"/>
      <c r="I343" s="17"/>
      <c r="J343" s="17"/>
      <c r="K343" s="16">
        <v>0</v>
      </c>
      <c r="L343" s="16">
        <v>0</v>
      </c>
      <c r="M343" s="16">
        <v>0</v>
      </c>
      <c r="N343" s="16">
        <v>0</v>
      </c>
      <c r="O343" s="19"/>
    </row>
    <row r="344" spans="1:15" x14ac:dyDescent="0.25">
      <c r="A344" s="6"/>
      <c r="B344" s="30" t="s">
        <v>150</v>
      </c>
      <c r="C344" s="22" t="s">
        <v>29</v>
      </c>
      <c r="D344" s="22" t="s">
        <v>29</v>
      </c>
      <c r="E344" s="23" t="s">
        <v>30</v>
      </c>
      <c r="F344" s="23" t="s">
        <v>12</v>
      </c>
      <c r="G344" s="7" t="s">
        <v>31</v>
      </c>
      <c r="H344" s="7"/>
      <c r="I344" s="7"/>
      <c r="J344" s="7"/>
      <c r="K344" s="23" t="s">
        <v>13</v>
      </c>
      <c r="L344" s="23" t="s">
        <v>14</v>
      </c>
      <c r="M344" s="23" t="s">
        <v>15</v>
      </c>
      <c r="N344" s="23" t="s">
        <v>16</v>
      </c>
      <c r="O344" s="19"/>
    </row>
    <row r="345" spans="1:15" ht="22.5" x14ac:dyDescent="0.25">
      <c r="A345" s="6"/>
      <c r="B345" s="30"/>
      <c r="C345" s="22"/>
      <c r="D345" s="22"/>
      <c r="E345" s="23"/>
      <c r="F345" s="23"/>
      <c r="G345" s="24" t="s">
        <v>32</v>
      </c>
      <c r="H345" s="24" t="s">
        <v>33</v>
      </c>
      <c r="I345" s="24" t="s">
        <v>34</v>
      </c>
      <c r="J345" s="24" t="s">
        <v>35</v>
      </c>
      <c r="K345" s="23"/>
      <c r="L345" s="23"/>
      <c r="M345" s="23"/>
      <c r="N345" s="23"/>
      <c r="O345" s="19"/>
    </row>
    <row r="346" spans="1:15" x14ac:dyDescent="0.25">
      <c r="A346" s="6"/>
      <c r="B346" s="30"/>
      <c r="C346" s="22"/>
      <c r="D346" s="22"/>
      <c r="E346" s="28">
        <v>13</v>
      </c>
      <c r="F346" s="28">
        <v>13</v>
      </c>
      <c r="G346" s="28">
        <v>13</v>
      </c>
      <c r="H346" s="28">
        <v>13</v>
      </c>
      <c r="I346" s="28">
        <v>13</v>
      </c>
      <c r="J346" s="28">
        <v>13</v>
      </c>
      <c r="K346" s="28">
        <v>13</v>
      </c>
      <c r="L346" s="28">
        <v>13</v>
      </c>
      <c r="M346" s="28">
        <v>13</v>
      </c>
      <c r="N346" s="28">
        <v>13</v>
      </c>
      <c r="O346" s="29"/>
    </row>
    <row r="347" spans="1:15" x14ac:dyDescent="0.25">
      <c r="A347" s="7" t="s">
        <v>151</v>
      </c>
      <c r="B347" s="7"/>
      <c r="C347" s="7"/>
      <c r="D347" s="15" t="s">
        <v>20</v>
      </c>
      <c r="E347" s="16">
        <f>E348+E349+E350+E351</f>
        <v>15892909.716640003</v>
      </c>
      <c r="F347" s="17">
        <f>F348+F349+F350+F351</f>
        <v>3192779.2673700005</v>
      </c>
      <c r="G347" s="17"/>
      <c r="H347" s="17"/>
      <c r="I347" s="17"/>
      <c r="J347" s="17"/>
      <c r="K347" s="16">
        <f>K348+K349+K350+K351</f>
        <v>3134997.6988000004</v>
      </c>
      <c r="L347" s="16">
        <f>L348+L349+L350+L351</f>
        <v>3188377.5834900001</v>
      </c>
      <c r="M347" s="16">
        <f>M348+M349+M350+M351</f>
        <v>3188377.5834900001</v>
      </c>
      <c r="N347" s="16">
        <f t="shared" ref="N347" si="116">N348+N349+N350+N351</f>
        <v>3188377.5834900001</v>
      </c>
      <c r="O347" s="18"/>
    </row>
    <row r="348" spans="1:15" ht="45" x14ac:dyDescent="0.25">
      <c r="A348" s="7"/>
      <c r="B348" s="7"/>
      <c r="C348" s="7"/>
      <c r="D348" s="15" t="s">
        <v>22</v>
      </c>
      <c r="E348" s="16">
        <f>F348+K348+L348+M348+N348</f>
        <v>11552788.142610002</v>
      </c>
      <c r="F348" s="17">
        <f>F10+F183+F233+F254+F267+F280+F293+F306+F319+F220</f>
        <v>2315373.2584700002</v>
      </c>
      <c r="G348" s="17"/>
      <c r="H348" s="17"/>
      <c r="I348" s="17"/>
      <c r="J348" s="17"/>
      <c r="K348" s="16">
        <f t="shared" ref="K348:N351" si="117">K10+K183+K233+K254+K267+K280+K293+K306+K319+K220</f>
        <v>2311292.6518600001</v>
      </c>
      <c r="L348" s="16">
        <f t="shared" si="117"/>
        <v>2308707.4107600003</v>
      </c>
      <c r="M348" s="16">
        <f t="shared" si="117"/>
        <v>2308707.4107600003</v>
      </c>
      <c r="N348" s="16">
        <f t="shared" si="117"/>
        <v>2308707.4107600003</v>
      </c>
      <c r="O348" s="19"/>
    </row>
    <row r="349" spans="1:15" ht="33.75" x14ac:dyDescent="0.25">
      <c r="A349" s="7"/>
      <c r="B349" s="7"/>
      <c r="C349" s="7"/>
      <c r="D349" s="15" t="s">
        <v>23</v>
      </c>
      <c r="E349" s="16">
        <f t="shared" ref="E349:E351" si="118">F349+K349+L349+M349+N349</f>
        <v>388526.88781999995</v>
      </c>
      <c r="F349" s="17">
        <f>F11+F184+F234+F255+F268+F281+F294+F307+F320+F221</f>
        <v>82267.404429999995</v>
      </c>
      <c r="G349" s="17"/>
      <c r="H349" s="17"/>
      <c r="I349" s="17"/>
      <c r="J349" s="17"/>
      <c r="K349" s="16">
        <f t="shared" si="117"/>
        <v>78967.209159999999</v>
      </c>
      <c r="L349" s="16">
        <f t="shared" si="117"/>
        <v>75764.091409999994</v>
      </c>
      <c r="M349" s="16">
        <f t="shared" si="117"/>
        <v>75764.091409999994</v>
      </c>
      <c r="N349" s="16">
        <f t="shared" si="117"/>
        <v>75764.091409999994</v>
      </c>
      <c r="O349" s="19"/>
    </row>
    <row r="350" spans="1:15" ht="67.5" x14ac:dyDescent="0.25">
      <c r="A350" s="7"/>
      <c r="B350" s="7"/>
      <c r="C350" s="7"/>
      <c r="D350" s="15" t="s">
        <v>24</v>
      </c>
      <c r="E350" s="16">
        <f t="shared" si="118"/>
        <v>3951594.68621</v>
      </c>
      <c r="F350" s="17">
        <f>F12+F185+F235+F256+F269+F282+F295+F308+F321+F222</f>
        <v>795138.60447000014</v>
      </c>
      <c r="G350" s="17"/>
      <c r="H350" s="17"/>
      <c r="I350" s="17"/>
      <c r="J350" s="17"/>
      <c r="K350" s="16">
        <f t="shared" si="117"/>
        <v>744737.83778000006</v>
      </c>
      <c r="L350" s="16">
        <f t="shared" si="117"/>
        <v>803906.08132</v>
      </c>
      <c r="M350" s="16">
        <f t="shared" si="117"/>
        <v>803906.08132</v>
      </c>
      <c r="N350" s="16">
        <f t="shared" si="117"/>
        <v>803906.08132</v>
      </c>
      <c r="O350" s="19"/>
    </row>
    <row r="351" spans="1:15" ht="33.75" x14ac:dyDescent="0.25">
      <c r="A351" s="7"/>
      <c r="B351" s="7"/>
      <c r="C351" s="7"/>
      <c r="D351" s="15" t="s">
        <v>25</v>
      </c>
      <c r="E351" s="16">
        <f t="shared" si="118"/>
        <v>0</v>
      </c>
      <c r="F351" s="17">
        <f>F13+F186+F236+F257+F270+F283+F296+F309+F322+F223</f>
        <v>0</v>
      </c>
      <c r="G351" s="17"/>
      <c r="H351" s="17"/>
      <c r="I351" s="17"/>
      <c r="J351" s="17"/>
      <c r="K351" s="16">
        <f t="shared" si="117"/>
        <v>0</v>
      </c>
      <c r="L351" s="16">
        <f t="shared" si="117"/>
        <v>0</v>
      </c>
      <c r="M351" s="16">
        <f t="shared" si="117"/>
        <v>0</v>
      </c>
      <c r="N351" s="16">
        <f t="shared" si="117"/>
        <v>0</v>
      </c>
      <c r="O351" s="29"/>
    </row>
    <row r="352" spans="1:15" x14ac:dyDescent="0.25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x14ac:dyDescent="0.25">
      <c r="A353" s="1"/>
      <c r="B353" s="2"/>
      <c r="C353" s="3"/>
      <c r="D353" s="3"/>
      <c r="E353" s="59"/>
      <c r="F353" s="59"/>
      <c r="G353" s="59"/>
      <c r="H353" s="59"/>
      <c r="I353" s="3"/>
      <c r="J353" s="3"/>
      <c r="K353" s="3"/>
      <c r="L353" s="3"/>
      <c r="M353" s="3"/>
      <c r="N353" s="3"/>
      <c r="O353" s="60" t="s">
        <v>152</v>
      </c>
    </row>
  </sheetData>
  <mergeCells count="796">
    <mergeCell ref="M344:M345"/>
    <mergeCell ref="N344:N345"/>
    <mergeCell ref="A347:B351"/>
    <mergeCell ref="C347:C351"/>
    <mergeCell ref="F347:J347"/>
    <mergeCell ref="O347:O351"/>
    <mergeCell ref="F348:J348"/>
    <mergeCell ref="F349:J349"/>
    <mergeCell ref="F350:J350"/>
    <mergeCell ref="F351:J351"/>
    <mergeCell ref="O339:O346"/>
    <mergeCell ref="F340:J340"/>
    <mergeCell ref="F341:J341"/>
    <mergeCell ref="F342:J342"/>
    <mergeCell ref="F343:J343"/>
    <mergeCell ref="B344:B346"/>
    <mergeCell ref="C344:C346"/>
    <mergeCell ref="D344:D346"/>
    <mergeCell ref="E344:E345"/>
    <mergeCell ref="F344:F345"/>
    <mergeCell ref="L336:L337"/>
    <mergeCell ref="M336:M337"/>
    <mergeCell ref="N336:N337"/>
    <mergeCell ref="A339:A346"/>
    <mergeCell ref="B339:B343"/>
    <mergeCell ref="C339:C343"/>
    <mergeCell ref="F339:J339"/>
    <mergeCell ref="G344:J344"/>
    <mergeCell ref="K344:K345"/>
    <mergeCell ref="L344:L345"/>
    <mergeCell ref="O331:O338"/>
    <mergeCell ref="F332:J332"/>
    <mergeCell ref="F333:J333"/>
    <mergeCell ref="F334:J334"/>
    <mergeCell ref="F335:J335"/>
    <mergeCell ref="B336:B338"/>
    <mergeCell ref="C336:C338"/>
    <mergeCell ref="D336:D338"/>
    <mergeCell ref="E336:E337"/>
    <mergeCell ref="F336:F337"/>
    <mergeCell ref="K328:K329"/>
    <mergeCell ref="L328:L329"/>
    <mergeCell ref="M328:M329"/>
    <mergeCell ref="N328:N329"/>
    <mergeCell ref="A331:A338"/>
    <mergeCell ref="B331:B335"/>
    <mergeCell ref="C331:C335"/>
    <mergeCell ref="F331:J331"/>
    <mergeCell ref="G336:J336"/>
    <mergeCell ref="K336:K337"/>
    <mergeCell ref="F324:J324"/>
    <mergeCell ref="F325:J325"/>
    <mergeCell ref="F326:J326"/>
    <mergeCell ref="F327:J327"/>
    <mergeCell ref="B328:B330"/>
    <mergeCell ref="C328:C330"/>
    <mergeCell ref="D328:D330"/>
    <mergeCell ref="E328:E329"/>
    <mergeCell ref="F328:F329"/>
    <mergeCell ref="G328:J328"/>
    <mergeCell ref="O318:O322"/>
    <mergeCell ref="F319:J319"/>
    <mergeCell ref="F320:J320"/>
    <mergeCell ref="F321:J321"/>
    <mergeCell ref="F322:J322"/>
    <mergeCell ref="A323:A330"/>
    <mergeCell ref="B323:B327"/>
    <mergeCell ref="C323:C327"/>
    <mergeCell ref="F323:J323"/>
    <mergeCell ref="O323:O330"/>
    <mergeCell ref="K315:K316"/>
    <mergeCell ref="L315:L316"/>
    <mergeCell ref="M315:M316"/>
    <mergeCell ref="N315:N316"/>
    <mergeCell ref="A318:A322"/>
    <mergeCell ref="B318:B322"/>
    <mergeCell ref="C318:C322"/>
    <mergeCell ref="F318:J318"/>
    <mergeCell ref="F311:J311"/>
    <mergeCell ref="F312:J312"/>
    <mergeCell ref="F313:J313"/>
    <mergeCell ref="F314:J314"/>
    <mergeCell ref="B315:B317"/>
    <mergeCell ref="C315:C317"/>
    <mergeCell ref="D315:D317"/>
    <mergeCell ref="E315:E316"/>
    <mergeCell ref="F315:F316"/>
    <mergeCell ref="G315:J315"/>
    <mergeCell ref="O305:O309"/>
    <mergeCell ref="F306:J306"/>
    <mergeCell ref="F307:J307"/>
    <mergeCell ref="F308:J308"/>
    <mergeCell ref="F309:J309"/>
    <mergeCell ref="A310:A317"/>
    <mergeCell ref="B310:B314"/>
    <mergeCell ref="C310:C314"/>
    <mergeCell ref="F310:J310"/>
    <mergeCell ref="O310:O317"/>
    <mergeCell ref="K302:K303"/>
    <mergeCell ref="L302:L303"/>
    <mergeCell ref="M302:M303"/>
    <mergeCell ref="N302:N303"/>
    <mergeCell ref="A305:A309"/>
    <mergeCell ref="B305:B309"/>
    <mergeCell ref="C305:C309"/>
    <mergeCell ref="F305:J305"/>
    <mergeCell ref="F298:J298"/>
    <mergeCell ref="F299:J299"/>
    <mergeCell ref="F300:J300"/>
    <mergeCell ref="F301:J301"/>
    <mergeCell ref="B302:B304"/>
    <mergeCell ref="C302:C304"/>
    <mergeCell ref="D302:D304"/>
    <mergeCell ref="E302:E303"/>
    <mergeCell ref="F302:F303"/>
    <mergeCell ref="G302:J302"/>
    <mergeCell ref="O292:O296"/>
    <mergeCell ref="F293:J293"/>
    <mergeCell ref="F294:J294"/>
    <mergeCell ref="F295:J295"/>
    <mergeCell ref="F296:J296"/>
    <mergeCell ref="A297:A304"/>
    <mergeCell ref="B297:B301"/>
    <mergeCell ref="C297:C301"/>
    <mergeCell ref="F297:J297"/>
    <mergeCell ref="O297:O304"/>
    <mergeCell ref="K289:K290"/>
    <mergeCell ref="L289:L290"/>
    <mergeCell ref="M289:M290"/>
    <mergeCell ref="N289:N290"/>
    <mergeCell ref="A292:A296"/>
    <mergeCell ref="B292:B296"/>
    <mergeCell ref="C292:C296"/>
    <mergeCell ref="F292:J292"/>
    <mergeCell ref="F285:J285"/>
    <mergeCell ref="F286:J286"/>
    <mergeCell ref="F287:J287"/>
    <mergeCell ref="F288:J288"/>
    <mergeCell ref="B289:B291"/>
    <mergeCell ref="C289:C291"/>
    <mergeCell ref="D289:D291"/>
    <mergeCell ref="E289:E290"/>
    <mergeCell ref="F289:F290"/>
    <mergeCell ref="G289:J289"/>
    <mergeCell ref="O279:O283"/>
    <mergeCell ref="F280:J280"/>
    <mergeCell ref="F281:J281"/>
    <mergeCell ref="F282:J282"/>
    <mergeCell ref="F283:J283"/>
    <mergeCell ref="A284:A291"/>
    <mergeCell ref="B284:B288"/>
    <mergeCell ref="C284:C288"/>
    <mergeCell ref="F284:J284"/>
    <mergeCell ref="O284:O291"/>
    <mergeCell ref="K276:K277"/>
    <mergeCell ref="L276:L277"/>
    <mergeCell ref="M276:M277"/>
    <mergeCell ref="N276:N277"/>
    <mergeCell ref="A279:A283"/>
    <mergeCell ref="B279:B283"/>
    <mergeCell ref="C279:C283"/>
    <mergeCell ref="F279:J279"/>
    <mergeCell ref="F272:J272"/>
    <mergeCell ref="F273:J273"/>
    <mergeCell ref="F274:J274"/>
    <mergeCell ref="F275:J275"/>
    <mergeCell ref="B276:B278"/>
    <mergeCell ref="C276:C278"/>
    <mergeCell ref="D276:D278"/>
    <mergeCell ref="E276:E277"/>
    <mergeCell ref="F276:F277"/>
    <mergeCell ref="G276:J276"/>
    <mergeCell ref="O266:O270"/>
    <mergeCell ref="F267:J267"/>
    <mergeCell ref="F268:J268"/>
    <mergeCell ref="F269:J269"/>
    <mergeCell ref="F270:J270"/>
    <mergeCell ref="A271:A278"/>
    <mergeCell ref="B271:B275"/>
    <mergeCell ref="C271:C275"/>
    <mergeCell ref="F271:J271"/>
    <mergeCell ref="O271:O278"/>
    <mergeCell ref="K263:K264"/>
    <mergeCell ref="L263:L264"/>
    <mergeCell ref="M263:M264"/>
    <mergeCell ref="N263:N264"/>
    <mergeCell ref="A266:A270"/>
    <mergeCell ref="B266:B270"/>
    <mergeCell ref="C266:C270"/>
    <mergeCell ref="F266:J266"/>
    <mergeCell ref="F259:J259"/>
    <mergeCell ref="F260:J260"/>
    <mergeCell ref="F261:J261"/>
    <mergeCell ref="F262:J262"/>
    <mergeCell ref="B263:B265"/>
    <mergeCell ref="C263:C265"/>
    <mergeCell ref="D263:D265"/>
    <mergeCell ref="E263:E264"/>
    <mergeCell ref="F263:F264"/>
    <mergeCell ref="G263:J263"/>
    <mergeCell ref="O253:O257"/>
    <mergeCell ref="F254:J254"/>
    <mergeCell ref="F255:J255"/>
    <mergeCell ref="F256:J256"/>
    <mergeCell ref="F257:J257"/>
    <mergeCell ref="A258:A265"/>
    <mergeCell ref="B258:B262"/>
    <mergeCell ref="C258:C262"/>
    <mergeCell ref="F258:J258"/>
    <mergeCell ref="O258:O265"/>
    <mergeCell ref="L250:L251"/>
    <mergeCell ref="M250:M251"/>
    <mergeCell ref="N250:N251"/>
    <mergeCell ref="A253:A257"/>
    <mergeCell ref="B253:B257"/>
    <mergeCell ref="C253:C257"/>
    <mergeCell ref="F253:J253"/>
    <mergeCell ref="O245:O252"/>
    <mergeCell ref="F246:J246"/>
    <mergeCell ref="F247:J247"/>
    <mergeCell ref="F248:J248"/>
    <mergeCell ref="F249:J249"/>
    <mergeCell ref="B250:B252"/>
    <mergeCell ref="C250:C252"/>
    <mergeCell ref="D250:D252"/>
    <mergeCell ref="E250:E251"/>
    <mergeCell ref="F250:F251"/>
    <mergeCell ref="K242:K243"/>
    <mergeCell ref="L242:L243"/>
    <mergeCell ref="M242:M243"/>
    <mergeCell ref="N242:N243"/>
    <mergeCell ref="A245:A252"/>
    <mergeCell ref="B245:B249"/>
    <mergeCell ref="C245:C249"/>
    <mergeCell ref="F245:J245"/>
    <mergeCell ref="G250:J250"/>
    <mergeCell ref="K250:K251"/>
    <mergeCell ref="F238:J238"/>
    <mergeCell ref="F239:J239"/>
    <mergeCell ref="F240:J240"/>
    <mergeCell ref="F241:J241"/>
    <mergeCell ref="B242:B244"/>
    <mergeCell ref="C242:C244"/>
    <mergeCell ref="D242:D244"/>
    <mergeCell ref="E242:E243"/>
    <mergeCell ref="F242:F243"/>
    <mergeCell ref="G242:J242"/>
    <mergeCell ref="O232:O236"/>
    <mergeCell ref="F233:J233"/>
    <mergeCell ref="F234:J234"/>
    <mergeCell ref="F235:J235"/>
    <mergeCell ref="F236:J236"/>
    <mergeCell ref="A237:A244"/>
    <mergeCell ref="B237:B241"/>
    <mergeCell ref="C237:C241"/>
    <mergeCell ref="F237:J237"/>
    <mergeCell ref="O237:O244"/>
    <mergeCell ref="L229:L230"/>
    <mergeCell ref="M229:M230"/>
    <mergeCell ref="N229:N230"/>
    <mergeCell ref="A232:A236"/>
    <mergeCell ref="B232:B236"/>
    <mergeCell ref="C232:C236"/>
    <mergeCell ref="F232:J232"/>
    <mergeCell ref="C229:C231"/>
    <mergeCell ref="D229:D231"/>
    <mergeCell ref="E229:E230"/>
    <mergeCell ref="F229:F230"/>
    <mergeCell ref="G229:J229"/>
    <mergeCell ref="K229:K230"/>
    <mergeCell ref="A224:A231"/>
    <mergeCell ref="B224:B228"/>
    <mergeCell ref="C224:C228"/>
    <mergeCell ref="F224:J224"/>
    <mergeCell ref="O224:O231"/>
    <mergeCell ref="F225:J225"/>
    <mergeCell ref="F226:J226"/>
    <mergeCell ref="F227:J227"/>
    <mergeCell ref="F228:J228"/>
    <mergeCell ref="B229:B231"/>
    <mergeCell ref="N216:N217"/>
    <mergeCell ref="A219:A223"/>
    <mergeCell ref="B219:B223"/>
    <mergeCell ref="C219:C223"/>
    <mergeCell ref="F219:J219"/>
    <mergeCell ref="O219:O223"/>
    <mergeCell ref="F220:J220"/>
    <mergeCell ref="F221:J221"/>
    <mergeCell ref="F222:J222"/>
    <mergeCell ref="F223:J223"/>
    <mergeCell ref="O211:O218"/>
    <mergeCell ref="F212:J212"/>
    <mergeCell ref="F213:J213"/>
    <mergeCell ref="F214:J214"/>
    <mergeCell ref="F215:J215"/>
    <mergeCell ref="B216:B218"/>
    <mergeCell ref="C216:C218"/>
    <mergeCell ref="D216:D218"/>
    <mergeCell ref="E216:E217"/>
    <mergeCell ref="F216:F217"/>
    <mergeCell ref="M208:M209"/>
    <mergeCell ref="N208:N209"/>
    <mergeCell ref="A211:A218"/>
    <mergeCell ref="B211:B215"/>
    <mergeCell ref="C211:C215"/>
    <mergeCell ref="F211:J211"/>
    <mergeCell ref="G216:J216"/>
    <mergeCell ref="K216:K217"/>
    <mergeCell ref="L216:L217"/>
    <mergeCell ref="M216:M217"/>
    <mergeCell ref="O203:O210"/>
    <mergeCell ref="F204:J204"/>
    <mergeCell ref="F205:J205"/>
    <mergeCell ref="F206:J206"/>
    <mergeCell ref="F207:J207"/>
    <mergeCell ref="B208:B210"/>
    <mergeCell ref="C208:C210"/>
    <mergeCell ref="D208:D210"/>
    <mergeCell ref="E208:E209"/>
    <mergeCell ref="F208:F209"/>
    <mergeCell ref="L200:L201"/>
    <mergeCell ref="M200:M201"/>
    <mergeCell ref="N200:N201"/>
    <mergeCell ref="A203:A210"/>
    <mergeCell ref="B203:B207"/>
    <mergeCell ref="C203:C207"/>
    <mergeCell ref="F203:J203"/>
    <mergeCell ref="G208:J208"/>
    <mergeCell ref="K208:K209"/>
    <mergeCell ref="L208:L209"/>
    <mergeCell ref="O195:O202"/>
    <mergeCell ref="F196:J196"/>
    <mergeCell ref="F197:J197"/>
    <mergeCell ref="F198:J198"/>
    <mergeCell ref="F199:J199"/>
    <mergeCell ref="B200:B202"/>
    <mergeCell ref="C200:C202"/>
    <mergeCell ref="D200:D202"/>
    <mergeCell ref="E200:E201"/>
    <mergeCell ref="F200:F201"/>
    <mergeCell ref="K192:K193"/>
    <mergeCell ref="L192:L193"/>
    <mergeCell ref="M192:M193"/>
    <mergeCell ref="N192:N193"/>
    <mergeCell ref="A195:A202"/>
    <mergeCell ref="B195:B199"/>
    <mergeCell ref="C195:C199"/>
    <mergeCell ref="F195:J195"/>
    <mergeCell ref="G200:J200"/>
    <mergeCell ref="K200:K201"/>
    <mergeCell ref="F188:J188"/>
    <mergeCell ref="F189:J189"/>
    <mergeCell ref="F190:J190"/>
    <mergeCell ref="F191:J191"/>
    <mergeCell ref="B192:B194"/>
    <mergeCell ref="C192:C194"/>
    <mergeCell ref="D192:D194"/>
    <mergeCell ref="E192:E193"/>
    <mergeCell ref="F192:F193"/>
    <mergeCell ref="G192:J192"/>
    <mergeCell ref="O182:O186"/>
    <mergeCell ref="F183:J183"/>
    <mergeCell ref="F184:J184"/>
    <mergeCell ref="F185:J185"/>
    <mergeCell ref="F186:J186"/>
    <mergeCell ref="A187:A194"/>
    <mergeCell ref="B187:B191"/>
    <mergeCell ref="C187:C191"/>
    <mergeCell ref="F187:J187"/>
    <mergeCell ref="O187:O194"/>
    <mergeCell ref="K179:K180"/>
    <mergeCell ref="L179:L180"/>
    <mergeCell ref="M179:M180"/>
    <mergeCell ref="N179:N180"/>
    <mergeCell ref="A182:A186"/>
    <mergeCell ref="B182:B186"/>
    <mergeCell ref="C182:C186"/>
    <mergeCell ref="F182:J182"/>
    <mergeCell ref="B179:B181"/>
    <mergeCell ref="C179:C181"/>
    <mergeCell ref="D179:D181"/>
    <mergeCell ref="E179:E180"/>
    <mergeCell ref="F179:F180"/>
    <mergeCell ref="G179:J179"/>
    <mergeCell ref="N171:N172"/>
    <mergeCell ref="A174:A181"/>
    <mergeCell ref="B174:B178"/>
    <mergeCell ref="C174:C178"/>
    <mergeCell ref="F174:J174"/>
    <mergeCell ref="O174:O181"/>
    <mergeCell ref="F175:J175"/>
    <mergeCell ref="F176:J176"/>
    <mergeCell ref="F177:J177"/>
    <mergeCell ref="F178:J178"/>
    <mergeCell ref="O166:O173"/>
    <mergeCell ref="F167:J167"/>
    <mergeCell ref="F168:J168"/>
    <mergeCell ref="F169:J169"/>
    <mergeCell ref="F170:J170"/>
    <mergeCell ref="B171:B173"/>
    <mergeCell ref="C171:C173"/>
    <mergeCell ref="D171:D173"/>
    <mergeCell ref="E171:E172"/>
    <mergeCell ref="F171:F172"/>
    <mergeCell ref="M163:M164"/>
    <mergeCell ref="N163:N164"/>
    <mergeCell ref="A166:A173"/>
    <mergeCell ref="B166:B170"/>
    <mergeCell ref="C166:C170"/>
    <mergeCell ref="F166:J166"/>
    <mergeCell ref="G171:J171"/>
    <mergeCell ref="K171:K172"/>
    <mergeCell ref="L171:L172"/>
    <mergeCell ref="M171:M172"/>
    <mergeCell ref="O158:O165"/>
    <mergeCell ref="F159:J159"/>
    <mergeCell ref="F160:J160"/>
    <mergeCell ref="F161:J161"/>
    <mergeCell ref="F162:J162"/>
    <mergeCell ref="B163:B165"/>
    <mergeCell ref="C163:C165"/>
    <mergeCell ref="D163:D165"/>
    <mergeCell ref="E163:E164"/>
    <mergeCell ref="F163:F164"/>
    <mergeCell ref="L155:L156"/>
    <mergeCell ref="M155:M156"/>
    <mergeCell ref="N155:N156"/>
    <mergeCell ref="A158:A165"/>
    <mergeCell ref="B158:B162"/>
    <mergeCell ref="C158:C162"/>
    <mergeCell ref="F158:J158"/>
    <mergeCell ref="G163:J163"/>
    <mergeCell ref="K163:K164"/>
    <mergeCell ref="L163:L164"/>
    <mergeCell ref="O150:O157"/>
    <mergeCell ref="F151:J151"/>
    <mergeCell ref="F152:J152"/>
    <mergeCell ref="F153:J153"/>
    <mergeCell ref="F154:J154"/>
    <mergeCell ref="B155:B157"/>
    <mergeCell ref="C155:C157"/>
    <mergeCell ref="D155:D157"/>
    <mergeCell ref="E155:E156"/>
    <mergeCell ref="F155:F156"/>
    <mergeCell ref="K147:K148"/>
    <mergeCell ref="L147:L148"/>
    <mergeCell ref="M147:M148"/>
    <mergeCell ref="N147:N148"/>
    <mergeCell ref="A150:A157"/>
    <mergeCell ref="B150:B154"/>
    <mergeCell ref="C150:C154"/>
    <mergeCell ref="F150:J150"/>
    <mergeCell ref="G155:J155"/>
    <mergeCell ref="K155:K156"/>
    <mergeCell ref="B147:B149"/>
    <mergeCell ref="C147:C149"/>
    <mergeCell ref="D147:D149"/>
    <mergeCell ref="E147:E148"/>
    <mergeCell ref="F147:F148"/>
    <mergeCell ref="G147:J147"/>
    <mergeCell ref="N139:N140"/>
    <mergeCell ref="A142:A149"/>
    <mergeCell ref="B142:B146"/>
    <mergeCell ref="C142:C146"/>
    <mergeCell ref="F142:J142"/>
    <mergeCell ref="O142:O149"/>
    <mergeCell ref="F143:J143"/>
    <mergeCell ref="F144:J144"/>
    <mergeCell ref="F145:J145"/>
    <mergeCell ref="F146:J146"/>
    <mergeCell ref="O134:O141"/>
    <mergeCell ref="F135:J135"/>
    <mergeCell ref="F136:J136"/>
    <mergeCell ref="F137:J137"/>
    <mergeCell ref="F138:J138"/>
    <mergeCell ref="B139:B141"/>
    <mergeCell ref="C139:C141"/>
    <mergeCell ref="D139:D141"/>
    <mergeCell ref="E139:E140"/>
    <mergeCell ref="F139:F140"/>
    <mergeCell ref="M131:M132"/>
    <mergeCell ref="N131:N132"/>
    <mergeCell ref="A134:A141"/>
    <mergeCell ref="B134:B138"/>
    <mergeCell ref="C134:C138"/>
    <mergeCell ref="F134:J134"/>
    <mergeCell ref="G139:J139"/>
    <mergeCell ref="K139:K140"/>
    <mergeCell ref="L139:L140"/>
    <mergeCell ref="M139:M140"/>
    <mergeCell ref="O126:O133"/>
    <mergeCell ref="F127:J127"/>
    <mergeCell ref="F128:J128"/>
    <mergeCell ref="F129:J129"/>
    <mergeCell ref="F130:J130"/>
    <mergeCell ref="B131:B133"/>
    <mergeCell ref="C131:C133"/>
    <mergeCell ref="D131:D133"/>
    <mergeCell ref="E131:E132"/>
    <mergeCell ref="F131:F132"/>
    <mergeCell ref="L123:L124"/>
    <mergeCell ref="M123:M124"/>
    <mergeCell ref="N123:N124"/>
    <mergeCell ref="A126:A133"/>
    <mergeCell ref="B126:B130"/>
    <mergeCell ref="C126:C130"/>
    <mergeCell ref="F126:J126"/>
    <mergeCell ref="G131:J131"/>
    <mergeCell ref="K131:K132"/>
    <mergeCell ref="L131:L132"/>
    <mergeCell ref="O118:O125"/>
    <mergeCell ref="F119:J119"/>
    <mergeCell ref="F120:J120"/>
    <mergeCell ref="F121:J121"/>
    <mergeCell ref="F122:J122"/>
    <mergeCell ref="B123:B125"/>
    <mergeCell ref="C123:C125"/>
    <mergeCell ref="D123:D125"/>
    <mergeCell ref="E123:E124"/>
    <mergeCell ref="F123:F124"/>
    <mergeCell ref="K115:K116"/>
    <mergeCell ref="L115:L116"/>
    <mergeCell ref="M115:M116"/>
    <mergeCell ref="N115:N116"/>
    <mergeCell ref="A118:A125"/>
    <mergeCell ref="B118:B122"/>
    <mergeCell ref="C118:C122"/>
    <mergeCell ref="F118:J118"/>
    <mergeCell ref="G123:J123"/>
    <mergeCell ref="K123:K124"/>
    <mergeCell ref="B115:B117"/>
    <mergeCell ref="C115:C117"/>
    <mergeCell ref="D115:D117"/>
    <mergeCell ref="E115:E116"/>
    <mergeCell ref="F115:F116"/>
    <mergeCell ref="G115:J115"/>
    <mergeCell ref="N107:N108"/>
    <mergeCell ref="A110:A117"/>
    <mergeCell ref="B110:B114"/>
    <mergeCell ref="C110:C114"/>
    <mergeCell ref="F110:J110"/>
    <mergeCell ref="O110:O117"/>
    <mergeCell ref="F111:J111"/>
    <mergeCell ref="F112:J112"/>
    <mergeCell ref="F113:J113"/>
    <mergeCell ref="F114:J114"/>
    <mergeCell ref="O102:O109"/>
    <mergeCell ref="F103:J103"/>
    <mergeCell ref="F104:J104"/>
    <mergeCell ref="F105:J105"/>
    <mergeCell ref="F106:J106"/>
    <mergeCell ref="B107:B109"/>
    <mergeCell ref="C107:C109"/>
    <mergeCell ref="D107:D109"/>
    <mergeCell ref="E107:E108"/>
    <mergeCell ref="F107:F108"/>
    <mergeCell ref="M99:M100"/>
    <mergeCell ref="N99:N100"/>
    <mergeCell ref="A102:A109"/>
    <mergeCell ref="B102:B106"/>
    <mergeCell ref="C102:C106"/>
    <mergeCell ref="F102:J102"/>
    <mergeCell ref="G107:J107"/>
    <mergeCell ref="K107:K108"/>
    <mergeCell ref="L107:L108"/>
    <mergeCell ref="M107:M108"/>
    <mergeCell ref="O94:O101"/>
    <mergeCell ref="F95:J95"/>
    <mergeCell ref="F96:J96"/>
    <mergeCell ref="F97:J97"/>
    <mergeCell ref="F98:J98"/>
    <mergeCell ref="B99:B101"/>
    <mergeCell ref="C99:C101"/>
    <mergeCell ref="D99:D101"/>
    <mergeCell ref="E99:E100"/>
    <mergeCell ref="F99:F100"/>
    <mergeCell ref="L91:L92"/>
    <mergeCell ref="M91:M92"/>
    <mergeCell ref="N91:N92"/>
    <mergeCell ref="A94:A101"/>
    <mergeCell ref="B94:B98"/>
    <mergeCell ref="C94:C98"/>
    <mergeCell ref="F94:J94"/>
    <mergeCell ref="G99:J99"/>
    <mergeCell ref="K99:K100"/>
    <mergeCell ref="L99:L100"/>
    <mergeCell ref="O86:O93"/>
    <mergeCell ref="F87:J87"/>
    <mergeCell ref="F88:J88"/>
    <mergeCell ref="F89:J89"/>
    <mergeCell ref="F90:J90"/>
    <mergeCell ref="B91:B93"/>
    <mergeCell ref="C91:C93"/>
    <mergeCell ref="D91:D93"/>
    <mergeCell ref="E91:E92"/>
    <mergeCell ref="F91:F92"/>
    <mergeCell ref="K83:K84"/>
    <mergeCell ref="L83:L84"/>
    <mergeCell ref="M83:M84"/>
    <mergeCell ref="N83:N84"/>
    <mergeCell ref="A86:A93"/>
    <mergeCell ref="B86:B90"/>
    <mergeCell ref="C86:C90"/>
    <mergeCell ref="F86:J86"/>
    <mergeCell ref="G91:J91"/>
    <mergeCell ref="K91:K92"/>
    <mergeCell ref="B83:B85"/>
    <mergeCell ref="C83:C85"/>
    <mergeCell ref="D83:D85"/>
    <mergeCell ref="E83:E84"/>
    <mergeCell ref="F83:F84"/>
    <mergeCell ref="G83:J83"/>
    <mergeCell ref="N75:N76"/>
    <mergeCell ref="A78:A85"/>
    <mergeCell ref="B78:B82"/>
    <mergeCell ref="C78:C82"/>
    <mergeCell ref="F78:J78"/>
    <mergeCell ref="O78:O85"/>
    <mergeCell ref="F79:J79"/>
    <mergeCell ref="F80:J80"/>
    <mergeCell ref="F81:J81"/>
    <mergeCell ref="F82:J82"/>
    <mergeCell ref="O70:O77"/>
    <mergeCell ref="F71:J71"/>
    <mergeCell ref="F72:J72"/>
    <mergeCell ref="F73:J73"/>
    <mergeCell ref="F74:J74"/>
    <mergeCell ref="B75:B77"/>
    <mergeCell ref="C75:C77"/>
    <mergeCell ref="D75:D77"/>
    <mergeCell ref="E75:E76"/>
    <mergeCell ref="F75:F76"/>
    <mergeCell ref="M67:M68"/>
    <mergeCell ref="N67:N68"/>
    <mergeCell ref="A70:A77"/>
    <mergeCell ref="B70:B74"/>
    <mergeCell ref="C70:C74"/>
    <mergeCell ref="F70:J70"/>
    <mergeCell ref="G75:J75"/>
    <mergeCell ref="K75:K76"/>
    <mergeCell ref="L75:L76"/>
    <mergeCell ref="M75:M76"/>
    <mergeCell ref="O62:O69"/>
    <mergeCell ref="F63:J63"/>
    <mergeCell ref="F64:J64"/>
    <mergeCell ref="F65:J65"/>
    <mergeCell ref="F66:J66"/>
    <mergeCell ref="B67:B69"/>
    <mergeCell ref="C67:C69"/>
    <mergeCell ref="D67:D69"/>
    <mergeCell ref="E67:E68"/>
    <mergeCell ref="F67:F68"/>
    <mergeCell ref="L59:L60"/>
    <mergeCell ref="M59:M60"/>
    <mergeCell ref="N59:N60"/>
    <mergeCell ref="A62:A69"/>
    <mergeCell ref="B62:B66"/>
    <mergeCell ref="C62:C66"/>
    <mergeCell ref="F62:J62"/>
    <mergeCell ref="G67:J67"/>
    <mergeCell ref="K67:K68"/>
    <mergeCell ref="L67:L68"/>
    <mergeCell ref="O54:O61"/>
    <mergeCell ref="F55:J55"/>
    <mergeCell ref="F56:J56"/>
    <mergeCell ref="F57:J57"/>
    <mergeCell ref="F58:J58"/>
    <mergeCell ref="B59:B61"/>
    <mergeCell ref="C59:C61"/>
    <mergeCell ref="D59:D61"/>
    <mergeCell ref="E59:E60"/>
    <mergeCell ref="F59:F60"/>
    <mergeCell ref="K51:K52"/>
    <mergeCell ref="L51:L52"/>
    <mergeCell ref="M51:M52"/>
    <mergeCell ref="N51:N52"/>
    <mergeCell ref="A54:A61"/>
    <mergeCell ref="B54:B58"/>
    <mergeCell ref="C54:C58"/>
    <mergeCell ref="F54:J54"/>
    <mergeCell ref="G59:J59"/>
    <mergeCell ref="K59:K60"/>
    <mergeCell ref="B51:B53"/>
    <mergeCell ref="C51:C53"/>
    <mergeCell ref="D51:D53"/>
    <mergeCell ref="E51:E52"/>
    <mergeCell ref="F51:F52"/>
    <mergeCell ref="G51:J51"/>
    <mergeCell ref="N43:N44"/>
    <mergeCell ref="A46:A53"/>
    <mergeCell ref="B46:B50"/>
    <mergeCell ref="C46:C50"/>
    <mergeCell ref="F46:J46"/>
    <mergeCell ref="O46:O53"/>
    <mergeCell ref="F47:J47"/>
    <mergeCell ref="F48:J48"/>
    <mergeCell ref="F49:J49"/>
    <mergeCell ref="F50:J50"/>
    <mergeCell ref="O38:O45"/>
    <mergeCell ref="F39:J39"/>
    <mergeCell ref="F40:J40"/>
    <mergeCell ref="F41:J41"/>
    <mergeCell ref="F42:J42"/>
    <mergeCell ref="B43:B45"/>
    <mergeCell ref="C43:C45"/>
    <mergeCell ref="D43:D45"/>
    <mergeCell ref="E43:E44"/>
    <mergeCell ref="F43:F44"/>
    <mergeCell ref="M35:M36"/>
    <mergeCell ref="N35:N36"/>
    <mergeCell ref="A38:A45"/>
    <mergeCell ref="B38:B42"/>
    <mergeCell ref="C38:C42"/>
    <mergeCell ref="F38:J38"/>
    <mergeCell ref="G43:J43"/>
    <mergeCell ref="K43:K44"/>
    <mergeCell ref="L43:L44"/>
    <mergeCell ref="M43:M44"/>
    <mergeCell ref="O30:O37"/>
    <mergeCell ref="F31:J31"/>
    <mergeCell ref="F32:J32"/>
    <mergeCell ref="F33:J33"/>
    <mergeCell ref="F34:J34"/>
    <mergeCell ref="B35:B37"/>
    <mergeCell ref="C35:C37"/>
    <mergeCell ref="D35:D37"/>
    <mergeCell ref="E35:E36"/>
    <mergeCell ref="F35:F36"/>
    <mergeCell ref="L27:L28"/>
    <mergeCell ref="M27:M28"/>
    <mergeCell ref="N27:N28"/>
    <mergeCell ref="A30:A37"/>
    <mergeCell ref="B30:B34"/>
    <mergeCell ref="C30:C34"/>
    <mergeCell ref="F30:J30"/>
    <mergeCell ref="G35:J35"/>
    <mergeCell ref="K35:K36"/>
    <mergeCell ref="L35:L36"/>
    <mergeCell ref="O22:O29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K19:K20"/>
    <mergeCell ref="L19:L20"/>
    <mergeCell ref="M19:M20"/>
    <mergeCell ref="N19:N20"/>
    <mergeCell ref="A22:A29"/>
    <mergeCell ref="B22:B26"/>
    <mergeCell ref="C22:C26"/>
    <mergeCell ref="F22:J22"/>
    <mergeCell ref="G27:J27"/>
    <mergeCell ref="K27:K28"/>
    <mergeCell ref="O14:O21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1:J11"/>
    <mergeCell ref="F12:J12"/>
    <mergeCell ref="F13:J13"/>
    <mergeCell ref="A14:A21"/>
    <mergeCell ref="B14:B18"/>
    <mergeCell ref="C14:C18"/>
    <mergeCell ref="F14:J14"/>
    <mergeCell ref="G19:J19"/>
    <mergeCell ref="F6:N6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M1:O1"/>
    <mergeCell ref="M2:O2"/>
    <mergeCell ref="M3:O3"/>
    <mergeCell ref="M4:O4"/>
    <mergeCell ref="A5:O5"/>
    <mergeCell ref="A6:A7"/>
    <mergeCell ref="B6:B7"/>
    <mergeCell ref="C6:C7"/>
    <mergeCell ref="D6:D7"/>
    <mergeCell ref="E6:E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2026-02-19T13:14:35Z</dcterms:created>
  <dcterms:modified xsi:type="dcterms:W3CDTF">2026-02-19T13:15:11Z</dcterms:modified>
</cp:coreProperties>
</file>