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6\Постановления\0197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J27" i="1"/>
  <c r="J24" i="1" s="1"/>
  <c r="I27" i="1"/>
  <c r="E27" i="1" s="1"/>
  <c r="E26" i="1"/>
  <c r="E25" i="1"/>
  <c r="H24" i="1"/>
  <c r="G24" i="1"/>
  <c r="F24" i="1"/>
  <c r="E23" i="1"/>
  <c r="J22" i="1"/>
  <c r="I22" i="1"/>
  <c r="H22" i="1"/>
  <c r="G22" i="1"/>
  <c r="G12" i="1" s="1"/>
  <c r="F22" i="1"/>
  <c r="E22" i="1" s="1"/>
  <c r="E21" i="1"/>
  <c r="E20" i="1"/>
  <c r="E19" i="1" s="1"/>
  <c r="J19" i="1"/>
  <c r="I19" i="1"/>
  <c r="H19" i="1"/>
  <c r="G19" i="1"/>
  <c r="F19" i="1"/>
  <c r="E18" i="1"/>
  <c r="J17" i="1"/>
  <c r="I17" i="1"/>
  <c r="H17" i="1"/>
  <c r="G17" i="1"/>
  <c r="F17" i="1"/>
  <c r="E17" i="1"/>
  <c r="E16" i="1"/>
  <c r="E15" i="1"/>
  <c r="J14" i="1"/>
  <c r="I14" i="1"/>
  <c r="H14" i="1"/>
  <c r="G14" i="1"/>
  <c r="F14" i="1"/>
  <c r="E14" i="1"/>
  <c r="J13" i="1"/>
  <c r="J33" i="1" s="1"/>
  <c r="I13" i="1"/>
  <c r="I33" i="1" s="1"/>
  <c r="H13" i="1"/>
  <c r="H33" i="1" s="1"/>
  <c r="G13" i="1"/>
  <c r="E13" i="1" s="1"/>
  <c r="F13" i="1"/>
  <c r="F33" i="1" s="1"/>
  <c r="I12" i="1"/>
  <c r="I32" i="1" s="1"/>
  <c r="H12" i="1"/>
  <c r="H32" i="1" s="1"/>
  <c r="J11" i="1"/>
  <c r="J31" i="1" s="1"/>
  <c r="I11" i="1"/>
  <c r="I31" i="1" s="1"/>
  <c r="H11" i="1"/>
  <c r="H31" i="1" s="1"/>
  <c r="G11" i="1"/>
  <c r="G31" i="1" s="1"/>
  <c r="F11" i="1"/>
  <c r="F31" i="1" s="1"/>
  <c r="E31" i="1" s="1"/>
  <c r="J10" i="1"/>
  <c r="I10" i="1"/>
  <c r="I30" i="1" s="1"/>
  <c r="I29" i="1" s="1"/>
  <c r="H10" i="1"/>
  <c r="H30" i="1" s="1"/>
  <c r="H29" i="1" s="1"/>
  <c r="G10" i="1"/>
  <c r="G30" i="1" s="1"/>
  <c r="F10" i="1"/>
  <c r="E10" i="1"/>
  <c r="H9" i="1"/>
  <c r="J9" i="1" l="1"/>
  <c r="G9" i="1"/>
  <c r="G32" i="1"/>
  <c r="G29" i="1" s="1"/>
  <c r="E24" i="1"/>
  <c r="G33" i="1"/>
  <c r="E33" i="1" s="1"/>
  <c r="J12" i="1"/>
  <c r="J32" i="1" s="1"/>
  <c r="J30" i="1"/>
  <c r="J29" i="1" s="1"/>
  <c r="I9" i="1"/>
  <c r="E11" i="1"/>
  <c r="I24" i="1"/>
  <c r="F12" i="1"/>
  <c r="F30" i="1"/>
  <c r="E30" i="1" l="1"/>
  <c r="F32" i="1"/>
  <c r="E32" i="1" s="1"/>
  <c r="E12" i="1"/>
  <c r="E9" i="1" s="1"/>
  <c r="F9" i="1"/>
  <c r="E29" i="1" l="1"/>
  <c r="F29" i="1"/>
</calcChain>
</file>

<file path=xl/sharedStrings.xml><?xml version="1.0" encoding="utf-8"?>
<sst xmlns="http://schemas.openxmlformats.org/spreadsheetml/2006/main" count="59" uniqueCount="34">
  <si>
    <t>Приложение № 3</t>
  </si>
  <si>
    <t>к постановлению Администрации</t>
  </si>
  <si>
    <t xml:space="preserve"> городского округа Жуковский </t>
  </si>
  <si>
    <t>от «19» февраля 2026 г. № 197</t>
  </si>
  <si>
    <t xml:space="preserve">9. Перечень мероприятий подпрограммы 4 «Обеспечивающая подпрограмма» </t>
  </si>
  <si>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</si>
  <si>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</si>
  <si>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</si>
  <si>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</si>
  <si>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Всего, (тыс. руб.)</t>
  </si>
  <si>
    <t>Объем финансирования по годам (тыс. руб.)</t>
  </si>
  <si>
    <t>Ответственный за выполнение мероприятия подпрограммы</t>
  </si>
  <si>
    <t>2026 год</t>
  </si>
  <si>
    <t>2027 год</t>
  </si>
  <si>
    <t>2028 год</t>
  </si>
  <si>
    <t>2029 год</t>
  </si>
  <si>
    <t>2030 год</t>
  </si>
  <si>
    <t>Основное мероприятие 01. Создание условий для реализации полномочий органов местного самоуправления</t>
  </si>
  <si>
    <t>2026-2030</t>
  </si>
  <si>
    <t>Итого</t>
  </si>
  <si>
    <t>Управление образования</t>
  </si>
  <si>
    <t xml:space="preserve">Средства бюджета Московской области </t>
  </si>
  <si>
    <t>Средства федерального бюджета</t>
  </si>
  <si>
    <t>Средства бюджета муниципального образования</t>
  </si>
  <si>
    <t>Внебюджетные источники</t>
  </si>
  <si>
    <t>1.1</t>
  </si>
  <si>
    <t>Мероприятие 01.01. Обеспечение деятельности муниципальных органов – учреждения в сфере образования</t>
  </si>
  <si>
    <t>1.2</t>
  </si>
  <si>
    <t>Мероприятие 01.02. Обеспечение деятельности прочих учреждений образования (межшкольные учебные комбинаты, хозяйственные эксплуатационные конторы, методические кабинеты и др.)</t>
  </si>
  <si>
    <t>Управление образования, МБУ ДПО УМЦ</t>
  </si>
  <si>
    <t>1.3</t>
  </si>
  <si>
    <t>Мероприятие 01.03. Мероприятия в сфере образования</t>
  </si>
  <si>
    <t>Итого по подпрограмме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</si>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</sst>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 applyFill="1"/>
    <xf numFmtId="0" fontId="0" fillId="0" borderId="0" xfId="0" applyFill="1"/>
    <xf numFmtId="164" fontId="1" fillId="0" borderId="0" xfId="0" applyNumberFormat="1" applyFont="1" applyAlignment="1">
      <alignment horizontal="right"/>
    </xf>
    <xf numFmtId="0" fontId="1" fillId="0" borderId="0" xfId="0" applyFont="1" applyFill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4" xfId="0" applyFill="1" applyBorder="1"/>
    <xf numFmtId="0" fontId="0" fillId="0" borderId="0" xfId="0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E12" sqref="E12"/>
    </sheetView>
  </sheetViews>
  <sheetFormatPr defaultRowHeight="15" x14ac:dyDescent="0.25"/>
  <cols>
    <col min="1" max="1" width="7.5703125" customWidth="1"/>
    <col min="2" max="2" width="19.7109375" customWidth="1"/>
    <col min="3" max="3" width="10.85546875" customWidth="1"/>
    <col min="4" max="4" width="15.140625" customWidth="1"/>
    <col min="5" max="5" width="11.140625" customWidth="1"/>
    <col min="6" max="6" width="11.42578125" customWidth="1"/>
    <col min="7" max="7" width="12" customWidth="1"/>
    <col min="8" max="10" width="11.28515625" bestFit="1" customWidth="1"/>
    <col min="11" max="11" width="13.7109375" customWidth="1"/>
    <col min="12" max="12" width="12.85546875" customWidth="1"/>
  </cols>
  <sheetData>
    <row r="1" spans="1:12" x14ac:dyDescent="0.25">
      <c r="A1" s="1"/>
      <c r="B1" s="2"/>
      <c r="C1" s="2"/>
      <c r="D1" s="2"/>
      <c r="E1" s="2"/>
      <c r="F1" s="2"/>
      <c r="G1" s="2"/>
      <c r="H1" s="2"/>
      <c r="I1" s="3" t="s">
        <v>0</v>
      </c>
      <c r="J1" s="3"/>
      <c r="K1" s="3"/>
      <c r="L1" s="2"/>
    </row>
    <row r="2" spans="1:12" x14ac:dyDescent="0.25">
      <c r="A2" s="1"/>
      <c r="B2" s="2"/>
      <c r="C2" s="2"/>
      <c r="D2" s="2"/>
      <c r="E2" s="2"/>
      <c r="F2" s="2"/>
      <c r="G2" s="2"/>
      <c r="H2" s="2"/>
      <c r="I2" s="3" t="s">
        <v>1</v>
      </c>
      <c r="J2" s="3"/>
      <c r="K2" s="3"/>
      <c r="L2" s="2"/>
    </row>
    <row r="3" spans="1:12" x14ac:dyDescent="0.25">
      <c r="A3" s="1"/>
      <c r="B3" s="2"/>
      <c r="C3" s="2"/>
      <c r="D3" s="2"/>
      <c r="E3" s="2"/>
      <c r="F3" s="2"/>
      <c r="G3" s="2"/>
      <c r="H3" s="2"/>
      <c r="I3" s="3" t="s">
        <v>2</v>
      </c>
      <c r="J3" s="3"/>
      <c r="K3" s="3"/>
      <c r="L3" s="2"/>
    </row>
    <row r="4" spans="1:12" x14ac:dyDescent="0.25">
      <c r="A4" s="1"/>
      <c r="B4" s="2"/>
      <c r="C4" s="2"/>
      <c r="D4" s="2"/>
      <c r="E4" s="2"/>
      <c r="F4" s="2"/>
      <c r="G4" s="2"/>
      <c r="H4" s="2"/>
      <c r="I4" s="3" t="s">
        <v>3</v>
      </c>
      <c r="J4" s="3"/>
      <c r="K4" s="3"/>
      <c r="L4" s="2"/>
    </row>
    <row r="5" spans="1:12" x14ac:dyDescent="0.25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5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6"/>
      <c r="H6" s="6"/>
      <c r="I6" s="6"/>
      <c r="J6" s="6"/>
      <c r="K6" s="6" t="s">
        <v>11</v>
      </c>
      <c r="L6" s="7"/>
    </row>
    <row r="7" spans="1:12" ht="41.25" customHeight="1" x14ac:dyDescent="0.25">
      <c r="A7" s="5"/>
      <c r="B7" s="6"/>
      <c r="C7" s="6"/>
      <c r="D7" s="6"/>
      <c r="E7" s="6"/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6"/>
      <c r="L7" s="7"/>
    </row>
    <row r="8" spans="1:12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1"/>
    </row>
    <row r="9" spans="1:12" x14ac:dyDescent="0.25">
      <c r="A9" s="5">
        <v>1</v>
      </c>
      <c r="B9" s="12" t="s">
        <v>17</v>
      </c>
      <c r="C9" s="6" t="s">
        <v>18</v>
      </c>
      <c r="D9" s="13" t="s">
        <v>19</v>
      </c>
      <c r="E9" s="14">
        <f>E10+E11+E12+E13</f>
        <v>518545.62548000005</v>
      </c>
      <c r="F9" s="14">
        <f t="shared" ref="F9:J9" si="0">F10+F11+F12+F13</f>
        <v>100195.42646</v>
      </c>
      <c r="G9" s="14">
        <f t="shared" si="0"/>
        <v>94177.667550000013</v>
      </c>
      <c r="H9" s="14">
        <f>H10+H11+H12+H13</f>
        <v>108057.51049000002</v>
      </c>
      <c r="I9" s="14">
        <f t="shared" si="0"/>
        <v>108057.51049000002</v>
      </c>
      <c r="J9" s="14">
        <f t="shared" si="0"/>
        <v>108057.51049000002</v>
      </c>
      <c r="K9" s="15" t="s">
        <v>20</v>
      </c>
      <c r="L9" s="16"/>
    </row>
    <row r="10" spans="1:12" ht="33.75" x14ac:dyDescent="0.25">
      <c r="A10" s="5"/>
      <c r="B10" s="12"/>
      <c r="C10" s="6"/>
      <c r="D10" s="13" t="s">
        <v>21</v>
      </c>
      <c r="E10" s="14">
        <f>F10+G10+H10+I10+J10</f>
        <v>0</v>
      </c>
      <c r="F10" s="14">
        <f t="shared" ref="F10:J13" si="1">F15+F25+F20</f>
        <v>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si="1"/>
        <v>0</v>
      </c>
      <c r="K10" s="17"/>
      <c r="L10" s="16"/>
    </row>
    <row r="11" spans="1:12" ht="33.75" x14ac:dyDescent="0.25">
      <c r="A11" s="5"/>
      <c r="B11" s="12"/>
      <c r="C11" s="6"/>
      <c r="D11" s="13" t="s">
        <v>22</v>
      </c>
      <c r="E11" s="14">
        <f t="shared" ref="E11:E13" si="2">F11+G11+H11+I11+J11</f>
        <v>0</v>
      </c>
      <c r="F11" s="14">
        <f t="shared" si="1"/>
        <v>0</v>
      </c>
      <c r="G11" s="14">
        <f t="shared" si="1"/>
        <v>0</v>
      </c>
      <c r="H11" s="14">
        <f t="shared" si="1"/>
        <v>0</v>
      </c>
      <c r="I11" s="14">
        <f t="shared" si="1"/>
        <v>0</v>
      </c>
      <c r="J11" s="14">
        <f t="shared" si="1"/>
        <v>0</v>
      </c>
      <c r="K11" s="17"/>
      <c r="L11" s="16"/>
    </row>
    <row r="12" spans="1:12" ht="33.75" x14ac:dyDescent="0.25">
      <c r="A12" s="5"/>
      <c r="B12" s="12"/>
      <c r="C12" s="6"/>
      <c r="D12" s="13" t="s">
        <v>23</v>
      </c>
      <c r="E12" s="14">
        <f t="shared" si="2"/>
        <v>518545.62548000005</v>
      </c>
      <c r="F12" s="14">
        <f t="shared" si="1"/>
        <v>100195.42646</v>
      </c>
      <c r="G12" s="14">
        <f t="shared" si="1"/>
        <v>94177.667550000013</v>
      </c>
      <c r="H12" s="14">
        <f t="shared" si="1"/>
        <v>108057.51049000002</v>
      </c>
      <c r="I12" s="14">
        <f t="shared" si="1"/>
        <v>108057.51049000002</v>
      </c>
      <c r="J12" s="14">
        <f t="shared" si="1"/>
        <v>108057.51049000002</v>
      </c>
      <c r="K12" s="17"/>
      <c r="L12" s="16"/>
    </row>
    <row r="13" spans="1:12" ht="22.5" x14ac:dyDescent="0.25">
      <c r="A13" s="5"/>
      <c r="B13" s="12"/>
      <c r="C13" s="6"/>
      <c r="D13" s="13" t="s">
        <v>24</v>
      </c>
      <c r="E13" s="14">
        <f t="shared" si="2"/>
        <v>0</v>
      </c>
      <c r="F13" s="14">
        <f t="shared" si="1"/>
        <v>0</v>
      </c>
      <c r="G13" s="14">
        <f t="shared" si="1"/>
        <v>0</v>
      </c>
      <c r="H13" s="14">
        <f t="shared" si="1"/>
        <v>0</v>
      </c>
      <c r="I13" s="14">
        <f t="shared" si="1"/>
        <v>0</v>
      </c>
      <c r="J13" s="14">
        <f t="shared" si="1"/>
        <v>0</v>
      </c>
      <c r="K13" s="17"/>
      <c r="L13" s="16"/>
    </row>
    <row r="14" spans="1:12" x14ac:dyDescent="0.25">
      <c r="A14" s="5" t="s">
        <v>25</v>
      </c>
      <c r="B14" s="18" t="s">
        <v>26</v>
      </c>
      <c r="C14" s="6" t="s">
        <v>18</v>
      </c>
      <c r="D14" s="13" t="s">
        <v>19</v>
      </c>
      <c r="E14" s="14">
        <f>E15+E16+E17+E18</f>
        <v>113974.22025000001</v>
      </c>
      <c r="F14" s="14">
        <f t="shared" ref="F14:G14" si="3">F15+F16+F17+F18</f>
        <v>27021.822610000003</v>
      </c>
      <c r="G14" s="14">
        <f t="shared" si="3"/>
        <v>21738.099410000003</v>
      </c>
      <c r="H14" s="14">
        <f>H15+H16+H17+H18</f>
        <v>21738.099410000003</v>
      </c>
      <c r="I14" s="14">
        <f t="shared" ref="I14:J14" si="4">I15+I16+I17+I18</f>
        <v>21738.099410000003</v>
      </c>
      <c r="J14" s="14">
        <f t="shared" si="4"/>
        <v>21738.099410000003</v>
      </c>
      <c r="K14" s="15" t="s">
        <v>20</v>
      </c>
      <c r="L14" s="16"/>
    </row>
    <row r="15" spans="1:12" ht="33.75" x14ac:dyDescent="0.25">
      <c r="A15" s="5"/>
      <c r="B15" s="18"/>
      <c r="C15" s="6"/>
      <c r="D15" s="13" t="s">
        <v>21</v>
      </c>
      <c r="E15" s="14">
        <f>F15+G15+H15+I15+J15</f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7"/>
      <c r="L15" s="16"/>
    </row>
    <row r="16" spans="1:12" ht="33.75" x14ac:dyDescent="0.25">
      <c r="A16" s="5"/>
      <c r="B16" s="18"/>
      <c r="C16" s="6"/>
      <c r="D16" s="13" t="s">
        <v>22</v>
      </c>
      <c r="E16" s="14">
        <f t="shared" ref="E16:E18" si="5">F16+G16+H16+I16+J16</f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7"/>
      <c r="L16" s="16"/>
    </row>
    <row r="17" spans="1:12" ht="33.75" x14ac:dyDescent="0.25">
      <c r="A17" s="5"/>
      <c r="B17" s="18"/>
      <c r="C17" s="6"/>
      <c r="D17" s="13" t="s">
        <v>23</v>
      </c>
      <c r="E17" s="14">
        <f t="shared" si="5"/>
        <v>113974.22025000001</v>
      </c>
      <c r="F17" s="19">
        <f>12719.87132+2600+4626.60114+1790+1.62695+165.51631+5118.20689</f>
        <v>27021.822610000003</v>
      </c>
      <c r="G17" s="19">
        <f>12719.87132+2600+4626.60114+1790+1.62695</f>
        <v>21738.099410000003</v>
      </c>
      <c r="H17" s="14">
        <f>12719.87132+2600+4626.60114+1790+1.62695</f>
        <v>21738.099410000003</v>
      </c>
      <c r="I17" s="14">
        <f>H17</f>
        <v>21738.099410000003</v>
      </c>
      <c r="J17" s="14">
        <f>H17</f>
        <v>21738.099410000003</v>
      </c>
      <c r="K17" s="17"/>
      <c r="L17" s="16"/>
    </row>
    <row r="18" spans="1:12" ht="22.5" x14ac:dyDescent="0.25">
      <c r="A18" s="5"/>
      <c r="B18" s="18"/>
      <c r="C18" s="6"/>
      <c r="D18" s="13" t="s">
        <v>24</v>
      </c>
      <c r="E18" s="14">
        <f t="shared" si="5"/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7"/>
      <c r="L18" s="16"/>
    </row>
    <row r="19" spans="1:12" x14ac:dyDescent="0.25">
      <c r="A19" s="5" t="s">
        <v>27</v>
      </c>
      <c r="B19" s="18" t="s">
        <v>28</v>
      </c>
      <c r="C19" s="6" t="s">
        <v>18</v>
      </c>
      <c r="D19" s="13" t="s">
        <v>19</v>
      </c>
      <c r="E19" s="14">
        <f>E20+E21+E22+E23</f>
        <v>392071.40522999997</v>
      </c>
      <c r="F19" s="14">
        <f t="shared" ref="F19:G19" si="6">F20+F21+F22+F23</f>
        <v>70673.60385</v>
      </c>
      <c r="G19" s="14">
        <f t="shared" si="6"/>
        <v>69939.568140000003</v>
      </c>
      <c r="H19" s="14">
        <f>H20+H21+H22+H23</f>
        <v>83819.411080000005</v>
      </c>
      <c r="I19" s="14">
        <f t="shared" ref="I19:J19" si="7">I20+I21+I22+I23</f>
        <v>83819.411080000005</v>
      </c>
      <c r="J19" s="14">
        <f t="shared" si="7"/>
        <v>83819.411080000005</v>
      </c>
      <c r="K19" s="20" t="s">
        <v>29</v>
      </c>
      <c r="L19" s="16"/>
    </row>
    <row r="20" spans="1:12" ht="33.75" x14ac:dyDescent="0.25">
      <c r="A20" s="5"/>
      <c r="B20" s="18"/>
      <c r="C20" s="6"/>
      <c r="D20" s="13" t="s">
        <v>21</v>
      </c>
      <c r="E20" s="14">
        <f>F20+G20+H20+I20+J20</f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20"/>
      <c r="L20" s="16"/>
    </row>
    <row r="21" spans="1:12" ht="33.75" x14ac:dyDescent="0.25">
      <c r="A21" s="5"/>
      <c r="B21" s="18"/>
      <c r="C21" s="6"/>
      <c r="D21" s="13" t="s">
        <v>22</v>
      </c>
      <c r="E21" s="14">
        <f t="shared" ref="E21:E23" si="8">F21+G21+H21+I21+J21</f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20"/>
      <c r="L21" s="16"/>
    </row>
    <row r="22" spans="1:12" ht="33.75" x14ac:dyDescent="0.25">
      <c r="A22" s="5"/>
      <c r="B22" s="18"/>
      <c r="C22" s="6"/>
      <c r="D22" s="13" t="s">
        <v>23</v>
      </c>
      <c r="E22" s="14">
        <f t="shared" si="8"/>
        <v>392071.40522999997</v>
      </c>
      <c r="F22" s="19">
        <f>43396+27277.60385</f>
        <v>70673.60385</v>
      </c>
      <c r="G22" s="19">
        <f>42661.96429+27277.60385</f>
        <v>69939.568140000003</v>
      </c>
      <c r="H22" s="14">
        <f>53826.04684+29993.36424</f>
        <v>83819.411080000005</v>
      </c>
      <c r="I22" s="14">
        <f>H22</f>
        <v>83819.411080000005</v>
      </c>
      <c r="J22" s="14">
        <f>H22</f>
        <v>83819.411080000005</v>
      </c>
      <c r="K22" s="20"/>
      <c r="L22" s="16"/>
    </row>
    <row r="23" spans="1:12" ht="22.5" x14ac:dyDescent="0.25">
      <c r="A23" s="5"/>
      <c r="B23" s="18"/>
      <c r="C23" s="6"/>
      <c r="D23" s="13" t="s">
        <v>24</v>
      </c>
      <c r="E23" s="14">
        <f t="shared" si="8"/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20"/>
      <c r="L23" s="16"/>
    </row>
    <row r="24" spans="1:12" x14ac:dyDescent="0.25">
      <c r="A24" s="5" t="s">
        <v>30</v>
      </c>
      <c r="B24" s="18" t="s">
        <v>31</v>
      </c>
      <c r="C24" s="6" t="s">
        <v>18</v>
      </c>
      <c r="D24" s="13" t="s">
        <v>19</v>
      </c>
      <c r="E24" s="14">
        <f>E25+E26+E27+E28</f>
        <v>12500</v>
      </c>
      <c r="F24" s="14">
        <f t="shared" ref="F24:J24" si="9">F25+F26+F27+F28</f>
        <v>2500</v>
      </c>
      <c r="G24" s="14">
        <f t="shared" si="9"/>
        <v>2500</v>
      </c>
      <c r="H24" s="14">
        <f t="shared" si="9"/>
        <v>2500</v>
      </c>
      <c r="I24" s="14">
        <f t="shared" si="9"/>
        <v>2500</v>
      </c>
      <c r="J24" s="14">
        <f t="shared" si="9"/>
        <v>2500</v>
      </c>
      <c r="K24" s="15" t="s">
        <v>20</v>
      </c>
      <c r="L24" s="21"/>
    </row>
    <row r="25" spans="1:12" ht="33.75" x14ac:dyDescent="0.25">
      <c r="A25" s="5"/>
      <c r="B25" s="18"/>
      <c r="C25" s="6"/>
      <c r="D25" s="13" t="s">
        <v>21</v>
      </c>
      <c r="E25" s="14">
        <f>F25+G25+H25+I25+J25</f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7"/>
      <c r="L25" s="21"/>
    </row>
    <row r="26" spans="1:12" ht="33.75" x14ac:dyDescent="0.25">
      <c r="A26" s="5"/>
      <c r="B26" s="18"/>
      <c r="C26" s="6"/>
      <c r="D26" s="13" t="s">
        <v>22</v>
      </c>
      <c r="E26" s="14">
        <f t="shared" ref="E26:E28" si="10">F26+G26+H26+I26+J26</f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7"/>
      <c r="L26" s="21"/>
    </row>
    <row r="27" spans="1:12" ht="33.75" x14ac:dyDescent="0.25">
      <c r="A27" s="5"/>
      <c r="B27" s="18"/>
      <c r="C27" s="6"/>
      <c r="D27" s="13" t="s">
        <v>23</v>
      </c>
      <c r="E27" s="14">
        <f t="shared" si="10"/>
        <v>12500</v>
      </c>
      <c r="F27" s="19">
        <v>2500</v>
      </c>
      <c r="G27" s="19">
        <v>2500</v>
      </c>
      <c r="H27" s="14">
        <v>2500</v>
      </c>
      <c r="I27" s="14">
        <f>H27</f>
        <v>2500</v>
      </c>
      <c r="J27" s="14">
        <f>H27</f>
        <v>2500</v>
      </c>
      <c r="K27" s="17"/>
      <c r="L27" s="21"/>
    </row>
    <row r="28" spans="1:12" ht="22.5" x14ac:dyDescent="0.25">
      <c r="A28" s="5"/>
      <c r="B28" s="18"/>
      <c r="C28" s="6"/>
      <c r="D28" s="13" t="s">
        <v>24</v>
      </c>
      <c r="E28" s="14">
        <f t="shared" si="10"/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7"/>
      <c r="L28" s="21"/>
    </row>
    <row r="29" spans="1:12" x14ac:dyDescent="0.25">
      <c r="A29" s="6" t="s">
        <v>32</v>
      </c>
      <c r="B29" s="6"/>
      <c r="C29" s="6"/>
      <c r="D29" s="13" t="s">
        <v>19</v>
      </c>
      <c r="E29" s="14">
        <f>E30+E31+E32+E33</f>
        <v>518545.62548000005</v>
      </c>
      <c r="F29" s="14">
        <f t="shared" ref="F29:J29" si="11">F30+F31+F32+F33</f>
        <v>100195.42646</v>
      </c>
      <c r="G29" s="14">
        <f t="shared" si="11"/>
        <v>94177.667550000013</v>
      </c>
      <c r="H29" s="14">
        <f t="shared" si="11"/>
        <v>108057.51049000002</v>
      </c>
      <c r="I29" s="14">
        <f t="shared" si="11"/>
        <v>108057.51049000002</v>
      </c>
      <c r="J29" s="14">
        <f t="shared" si="11"/>
        <v>108057.51049000002</v>
      </c>
      <c r="K29" s="6"/>
      <c r="L29" s="16"/>
    </row>
    <row r="30" spans="1:12" ht="33.75" x14ac:dyDescent="0.25">
      <c r="A30" s="6"/>
      <c r="B30" s="6"/>
      <c r="C30" s="6"/>
      <c r="D30" s="13" t="s">
        <v>21</v>
      </c>
      <c r="E30" s="14">
        <f>F30+G30+H30+I30+J30</f>
        <v>0</v>
      </c>
      <c r="F30" s="14">
        <f>F10</f>
        <v>0</v>
      </c>
      <c r="G30" s="14">
        <f>G10</f>
        <v>0</v>
      </c>
      <c r="H30" s="14">
        <f>H10</f>
        <v>0</v>
      </c>
      <c r="I30" s="14">
        <f>I10</f>
        <v>0</v>
      </c>
      <c r="J30" s="14">
        <f>J10</f>
        <v>0</v>
      </c>
      <c r="K30" s="6"/>
      <c r="L30" s="16"/>
    </row>
    <row r="31" spans="1:12" ht="33.75" x14ac:dyDescent="0.25">
      <c r="A31" s="6"/>
      <c r="B31" s="6"/>
      <c r="C31" s="6"/>
      <c r="D31" s="13" t="s">
        <v>22</v>
      </c>
      <c r="E31" s="14">
        <f t="shared" ref="E31:E33" si="12">F31+G31+H31+I31+J31</f>
        <v>0</v>
      </c>
      <c r="F31" s="14">
        <f t="shared" ref="F31:J33" si="13">F11</f>
        <v>0</v>
      </c>
      <c r="G31" s="14">
        <f t="shared" si="13"/>
        <v>0</v>
      </c>
      <c r="H31" s="14">
        <f t="shared" si="13"/>
        <v>0</v>
      </c>
      <c r="I31" s="14">
        <f t="shared" si="13"/>
        <v>0</v>
      </c>
      <c r="J31" s="14">
        <f t="shared" si="13"/>
        <v>0</v>
      </c>
      <c r="K31" s="6"/>
      <c r="L31" s="16"/>
    </row>
    <row r="32" spans="1:12" ht="33.75" x14ac:dyDescent="0.25">
      <c r="A32" s="6"/>
      <c r="B32" s="6"/>
      <c r="C32" s="6"/>
      <c r="D32" s="13" t="s">
        <v>23</v>
      </c>
      <c r="E32" s="14">
        <f t="shared" si="12"/>
        <v>518545.62548000005</v>
      </c>
      <c r="F32" s="14">
        <f t="shared" si="13"/>
        <v>100195.42646</v>
      </c>
      <c r="G32" s="14">
        <f t="shared" si="13"/>
        <v>94177.667550000013</v>
      </c>
      <c r="H32" s="14">
        <f t="shared" si="13"/>
        <v>108057.51049000002</v>
      </c>
      <c r="I32" s="14">
        <f t="shared" si="13"/>
        <v>108057.51049000002</v>
      </c>
      <c r="J32" s="14">
        <f t="shared" si="13"/>
        <v>108057.51049000002</v>
      </c>
      <c r="K32" s="6"/>
      <c r="L32" s="16"/>
    </row>
    <row r="33" spans="1:12" ht="22.5" x14ac:dyDescent="0.25">
      <c r="A33" s="6"/>
      <c r="B33" s="6"/>
      <c r="C33" s="6"/>
      <c r="D33" s="13" t="s">
        <v>24</v>
      </c>
      <c r="E33" s="14">
        <f t="shared" si="12"/>
        <v>0</v>
      </c>
      <c r="F33" s="14">
        <f t="shared" si="13"/>
        <v>0</v>
      </c>
      <c r="G33" s="14">
        <f t="shared" si="13"/>
        <v>0</v>
      </c>
      <c r="H33" s="14">
        <f t="shared" si="13"/>
        <v>0</v>
      </c>
      <c r="I33" s="14">
        <f t="shared" si="13"/>
        <v>0</v>
      </c>
      <c r="J33" s="14">
        <f t="shared" si="13"/>
        <v>0</v>
      </c>
      <c r="K33" s="6"/>
      <c r="L33" s="16"/>
    </row>
    <row r="34" spans="1:12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2"/>
    </row>
    <row r="35" spans="1:12" x14ac:dyDescent="0.25">
      <c r="A35" s="2"/>
      <c r="B35" s="2"/>
      <c r="C35" s="2"/>
      <c r="D35" s="2"/>
      <c r="E35" s="23"/>
      <c r="F35" s="23"/>
      <c r="G35" s="23"/>
      <c r="H35" s="2"/>
      <c r="I35" s="2"/>
      <c r="J35" s="2"/>
      <c r="K35" s="24" t="s">
        <v>33</v>
      </c>
      <c r="L35" s="2"/>
    </row>
  </sheetData>
  <mergeCells count="37">
    <mergeCell ref="A24:A28"/>
    <mergeCell ref="B24:B28"/>
    <mergeCell ref="C24:C28"/>
    <mergeCell ref="K24:K28"/>
    <mergeCell ref="L24:L28"/>
    <mergeCell ref="A29:B33"/>
    <mergeCell ref="C29:C33"/>
    <mergeCell ref="K29:K33"/>
    <mergeCell ref="L29:L33"/>
    <mergeCell ref="A14:A18"/>
    <mergeCell ref="B14:B18"/>
    <mergeCell ref="C14:C18"/>
    <mergeCell ref="K14:K18"/>
    <mergeCell ref="L14:L18"/>
    <mergeCell ref="A19:A23"/>
    <mergeCell ref="B19:B23"/>
    <mergeCell ref="C19:C23"/>
    <mergeCell ref="K19:K23"/>
    <mergeCell ref="L19:L23"/>
    <mergeCell ref="F6:J6"/>
    <mergeCell ref="K6:K7"/>
    <mergeCell ref="L6:L7"/>
    <mergeCell ref="A9:A13"/>
    <mergeCell ref="B9:B13"/>
    <mergeCell ref="C9:C13"/>
    <mergeCell ref="K9:K13"/>
    <mergeCell ref="L9:L13"/>
    <mergeCell ref="I1:K1"/>
    <mergeCell ref="I2:K2"/>
    <mergeCell ref="I3:K3"/>
    <mergeCell ref="I4:K4"/>
    <mergeCell ref="A5:L5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2026-02-19T13:16:09Z</dcterms:created>
  <dcterms:modified xsi:type="dcterms:W3CDTF">2026-02-19T13:16:44Z</dcterms:modified>
</cp:coreProperties>
</file>