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5440" windowHeight="15390" tabRatio="733"/>
  </bookViews>
  <sheets>
    <sheet name="Перечень мероприятий  ПП 4" sheetId="20" r:id="rId1"/>
  </sheets>
  <definedNames>
    <definedName name="_xlnm.Print_Area" localSheetId="0">'Перечень мероприятий  ПП 4'!$A$1:$O$103</definedName>
  </definedNames>
  <calcPr calcId="145621"/>
</workbook>
</file>

<file path=xl/calcChain.xml><?xml version="1.0" encoding="utf-8"?>
<calcChain xmlns="http://schemas.openxmlformats.org/spreadsheetml/2006/main">
  <c r="G76" i="20" l="1"/>
  <c r="G80" i="20"/>
  <c r="F80" i="20"/>
  <c r="G79" i="20"/>
  <c r="F79" i="20"/>
  <c r="G78" i="20"/>
  <c r="F78" i="20"/>
  <c r="G77" i="20"/>
  <c r="F77" i="20"/>
  <c r="N77" i="20"/>
  <c r="N78" i="20"/>
  <c r="N79" i="20"/>
  <c r="N80" i="20"/>
  <c r="M77" i="20"/>
  <c r="M78" i="20"/>
  <c r="M79" i="20"/>
  <c r="M80" i="20"/>
  <c r="H77" i="20"/>
  <c r="H78" i="20"/>
  <c r="H79" i="20"/>
  <c r="H80" i="20"/>
  <c r="H92" i="20" l="1"/>
  <c r="H63" i="20"/>
  <c r="H71" i="20" l="1"/>
  <c r="H68" i="20"/>
  <c r="H67" i="20"/>
  <c r="H60" i="20"/>
  <c r="H59" i="20"/>
  <c r="H55" i="20"/>
  <c r="H52" i="20"/>
  <c r="H51" i="20"/>
  <c r="H44" i="20"/>
  <c r="H43" i="20"/>
  <c r="H36" i="20"/>
  <c r="H35" i="20"/>
  <c r="H31" i="20"/>
  <c r="H28" i="20"/>
  <c r="H27" i="20"/>
  <c r="H23" i="20"/>
  <c r="H15" i="20" s="1"/>
  <c r="H10" i="20" s="1"/>
  <c r="H19" i="20"/>
  <c r="H16" i="20"/>
  <c r="H14" i="20"/>
  <c r="H9" i="20" s="1"/>
  <c r="H13" i="20"/>
  <c r="H8" i="20" s="1"/>
  <c r="H11" i="20"/>
  <c r="H20" i="20" l="1"/>
  <c r="H12" i="20"/>
  <c r="H7" i="20" s="1"/>
  <c r="H96" i="20" l="1"/>
  <c r="H88" i="20"/>
  <c r="H75" i="20"/>
  <c r="N28" i="20" l="1"/>
  <c r="N92" i="20" l="1"/>
  <c r="M92" i="20"/>
  <c r="G55" i="20" l="1"/>
  <c r="F16" i="20" l="1"/>
  <c r="F15" i="20"/>
  <c r="F14" i="20"/>
  <c r="F13" i="20"/>
  <c r="M13" i="20"/>
  <c r="N13" i="20"/>
  <c r="M14" i="20"/>
  <c r="N14" i="20"/>
  <c r="M15" i="20"/>
  <c r="N15" i="20"/>
  <c r="M16" i="20"/>
  <c r="N16" i="20"/>
  <c r="E96" i="20" l="1"/>
  <c r="E93" i="20"/>
  <c r="E92" i="20"/>
  <c r="E91" i="20"/>
  <c r="E90" i="20"/>
  <c r="N89" i="20"/>
  <c r="M89" i="20"/>
  <c r="H89" i="20"/>
  <c r="G89" i="20"/>
  <c r="F89" i="20"/>
  <c r="E88" i="20"/>
  <c r="E85" i="20"/>
  <c r="E84" i="20"/>
  <c r="E83" i="20"/>
  <c r="E82" i="20"/>
  <c r="N81" i="20"/>
  <c r="M81" i="20"/>
  <c r="H81" i="20"/>
  <c r="G81" i="20"/>
  <c r="F81" i="20"/>
  <c r="E75" i="20"/>
  <c r="E72" i="20"/>
  <c r="E71" i="20"/>
  <c r="E70" i="20"/>
  <c r="E69" i="20"/>
  <c r="N68" i="20"/>
  <c r="M68" i="20"/>
  <c r="G68" i="20"/>
  <c r="F68" i="20"/>
  <c r="E67" i="20"/>
  <c r="E64" i="20"/>
  <c r="E63" i="20"/>
  <c r="E62" i="20"/>
  <c r="E61" i="20"/>
  <c r="N60" i="20"/>
  <c r="M60" i="20"/>
  <c r="G60" i="20"/>
  <c r="F60" i="20"/>
  <c r="E59" i="20"/>
  <c r="E56" i="20"/>
  <c r="E55" i="20"/>
  <c r="E54" i="20"/>
  <c r="E53" i="20"/>
  <c r="N52" i="20"/>
  <c r="M52" i="20"/>
  <c r="G52" i="20"/>
  <c r="F52" i="20"/>
  <c r="E51" i="20"/>
  <c r="E48" i="20"/>
  <c r="E47" i="20"/>
  <c r="E46" i="20"/>
  <c r="E45" i="20"/>
  <c r="N44" i="20"/>
  <c r="M44" i="20"/>
  <c r="G44" i="20"/>
  <c r="F44" i="20"/>
  <c r="E43" i="20"/>
  <c r="E40" i="20"/>
  <c r="E39" i="20"/>
  <c r="E38" i="20"/>
  <c r="E37" i="20"/>
  <c r="N36" i="20"/>
  <c r="M36" i="20"/>
  <c r="G36" i="20"/>
  <c r="F36" i="20"/>
  <c r="E35" i="20"/>
  <c r="E32" i="20"/>
  <c r="E31" i="20"/>
  <c r="E30" i="20"/>
  <c r="E29" i="20"/>
  <c r="M28" i="20"/>
  <c r="G28" i="20"/>
  <c r="F28" i="20"/>
  <c r="E27" i="20"/>
  <c r="E24" i="20"/>
  <c r="E23" i="20"/>
  <c r="E22" i="20"/>
  <c r="E21" i="20"/>
  <c r="N20" i="20"/>
  <c r="M20" i="20"/>
  <c r="G20" i="20"/>
  <c r="F20" i="20"/>
  <c r="E19" i="20"/>
  <c r="E16" i="20"/>
  <c r="G15" i="20"/>
  <c r="E15" i="20" s="1"/>
  <c r="G14" i="20"/>
  <c r="E14" i="20" s="1"/>
  <c r="G13" i="20"/>
  <c r="E13" i="20" s="1"/>
  <c r="N11" i="20"/>
  <c r="M11" i="20"/>
  <c r="G11" i="20"/>
  <c r="F11" i="20"/>
  <c r="N10" i="20"/>
  <c r="M10" i="20"/>
  <c r="F10" i="20"/>
  <c r="N9" i="20"/>
  <c r="M9" i="20"/>
  <c r="F9" i="20"/>
  <c r="N8" i="20"/>
  <c r="M8" i="20"/>
  <c r="F8" i="20"/>
  <c r="N76" i="20" l="1"/>
  <c r="F76" i="20"/>
  <c r="G8" i="20"/>
  <c r="E8" i="20" s="1"/>
  <c r="M76" i="20"/>
  <c r="E80" i="20"/>
  <c r="E81" i="20"/>
  <c r="E44" i="20"/>
  <c r="E78" i="20"/>
  <c r="F12" i="20"/>
  <c r="F7" i="20" s="1"/>
  <c r="E77" i="20"/>
  <c r="H76" i="20"/>
  <c r="G12" i="20"/>
  <c r="G7" i="20" s="1"/>
  <c r="E36" i="20"/>
  <c r="G9" i="20"/>
  <c r="E9" i="20" s="1"/>
  <c r="E79" i="20"/>
  <c r="E89" i="20"/>
  <c r="E60" i="20"/>
  <c r="N12" i="20"/>
  <c r="N7" i="20" s="1"/>
  <c r="M12" i="20"/>
  <c r="M7" i="20" s="1"/>
  <c r="E20" i="20"/>
  <c r="E52" i="20"/>
  <c r="G10" i="20"/>
  <c r="E10" i="20" s="1"/>
  <c r="E28" i="20"/>
  <c r="E11" i="20"/>
  <c r="E68" i="20"/>
  <c r="E76" i="20" l="1"/>
  <c r="E12" i="20"/>
  <c r="E7" i="20"/>
  <c r="M101" i="20" l="1"/>
  <c r="N101" i="20"/>
  <c r="N99" i="20"/>
  <c r="F101" i="20"/>
  <c r="F100" i="20"/>
  <c r="F99" i="20"/>
  <c r="F98" i="20"/>
  <c r="F97" i="20" l="1"/>
  <c r="N100" i="20"/>
  <c r="G101" i="20"/>
  <c r="G99" i="20"/>
  <c r="H100" i="20"/>
  <c r="H99" i="20"/>
  <c r="M100" i="20"/>
  <c r="G98" i="20"/>
  <c r="N98" i="20"/>
  <c r="H98" i="20"/>
  <c r="M99" i="20"/>
  <c r="M98" i="20"/>
  <c r="H101" i="20"/>
  <c r="N97" i="20" l="1"/>
  <c r="M97" i="20"/>
  <c r="H97" i="20"/>
  <c r="G100" i="20"/>
  <c r="G97" i="20" s="1"/>
  <c r="E101" i="20" l="1"/>
  <c r="E100" i="20"/>
  <c r="E99" i="20"/>
  <c r="E98" i="20"/>
  <c r="E97" i="20" l="1"/>
</calcChain>
</file>

<file path=xl/sharedStrings.xml><?xml version="1.0" encoding="utf-8"?>
<sst xmlns="http://schemas.openxmlformats.org/spreadsheetml/2006/main" count="260" uniqueCount="64">
  <si>
    <t>Всего</t>
  </si>
  <si>
    <t>Средства бюджета городского округа Жуковский</t>
  </si>
  <si>
    <t>Источники финансирования</t>
  </si>
  <si>
    <t>Объем финансирования по годам (тыс. руб.)</t>
  </si>
  <si>
    <t>2024 год</t>
  </si>
  <si>
    <t>№ п/п</t>
  </si>
  <si>
    <t>2023 год</t>
  </si>
  <si>
    <t>2025 год</t>
  </si>
  <si>
    <t>2027 год</t>
  </si>
  <si>
    <t>2023-2027</t>
  </si>
  <si>
    <t>Средства бюджета Московской области</t>
  </si>
  <si>
    <t>Средства федерального бюджета</t>
  </si>
  <si>
    <t>Внебюджетные средства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</si>
  <si>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</si>
  <si>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</si>
  <si>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</si>
  <si>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</si>
  <si>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</si>
  <si>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</si>
  <si>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I</t>
  </si>
  <si>
    <t>II</t>
  </si>
  <si>
    <t>III</t>
  </si>
  <si>
    <t>IV</t>
  </si>
  <si>
    <t>Итого по подпрограмме</t>
  </si>
  <si>
    <t>2026 год</t>
  </si>
  <si>
    <t>2.1</t>
  </si>
  <si>
    <t xml:space="preserve">В том числе по кварталам: </t>
  </si>
  <si>
    <r>
      <t>В том числе по кварталам: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</si>
  <si>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Мероприятие  01.01.01
"Организация и проведение молодежного спортивного фестиваля "Движение"
</t>
  </si>
  <si>
    <t xml:space="preserve">Мероприятие  01.01.02
"Организация и проведение молодежного творческого фестиваля" </t>
  </si>
  <si>
    <t>Мероприятие 01.01.03
"Организация и проведение областного фестиваля «Театральная завалинка» (в том числе участие творческих коллективов г. о. Жуковский)"</t>
  </si>
  <si>
    <t>Мероприятие 01.01.04
"Организация и проведение Молодежно-инновационного технического Форума "Сила разума"</t>
  </si>
  <si>
    <t>2.</t>
  </si>
  <si>
    <t>1.1.1.</t>
  </si>
  <si>
    <t>1.1.2.</t>
  </si>
  <si>
    <t>1.1.3.</t>
  </si>
  <si>
    <t>1.1.4.</t>
  </si>
  <si>
    <t>1.1.5.</t>
  </si>
  <si>
    <t>Мероприятие 01.01.05
"Организация и проведение кубка КВН"</t>
  </si>
  <si>
    <t>1.1.6.</t>
  </si>
  <si>
    <t>Мероприятие 01.01.06
"Подготовка и печать полиграфической продукции по тематике молодежной политики"</t>
  </si>
  <si>
    <t xml:space="preserve">Основное мероприятие 01.
Вовлечение молодежи в общественную жизнь </t>
  </si>
  <si>
    <t>Мероприятие 01.01.
Организация и проведение мероприятий по гражданско-патриотическому и духовно-нравственному воспитанию молодежи</t>
  </si>
  <si>
    <t>Результат 1.
Проведены мероприятия по гражданско-патриотическому и духовно-нравственному воспитанию молодежи.
Единица</t>
  </si>
  <si>
    <t>Основное мероприятие 02.
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</t>
  </si>
  <si>
    <t>Мероприятие 02.01
Организация и проведение мероприятий по обучению, переобучению, повышению квалификации и обмену опытом специалистов</t>
  </si>
  <si>
    <t>Мероприятие 02.02
Проведение мероприятий по обеспечению занятости несовершеннолетних</t>
  </si>
  <si>
    <t>2.2.</t>
  </si>
  <si>
    <t>Результат 1.
Проведены мероприятия по гражданско-патриотическому и духовно-нравственному воспитанию молодежи
Единица</t>
  </si>
  <si>
    <t>Результат 1.
Проведены мероприятия по обучению, переобучению, повышению квалификации и обмену опытом специалистов
Единица</t>
  </si>
  <si>
    <t xml:space="preserve">Результат 1
Проведены мероприятия по обеспечению занятости несовершеннолетних
Единица </t>
  </si>
  <si>
    <t>1.1.7.</t>
  </si>
  <si>
    <t>Мероприятие 01.01.07
"Организация и проведение "Выездного лагеря КВН"</t>
  </si>
  <si>
    <t>Итого 
2025 год</t>
  </si>
  <si>
    <r>
      <t xml:space="preserve">                      </t>
    </r>
    <r>
      <rPr>
        <b/>
        <sz val="12"/>
        <color theme="1"/>
        <rFont val="Times New Roman"/>
        <family val="1"/>
        <charset val="204"/>
      </rPr>
      <t xml:space="preserve"> «8.  Перечень мероприятий подпрограммы 4 «Молодежь Подмосковья»</t>
    </r>
  </si>
  <si>
    <t>».</t>
  </si>
  <si>
    <t>___________________________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</si>
  <si>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</si>
  <si>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 МУ МЦ "Дружба"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</si>
  <si>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
МАУ «Парк культуры и отдыха»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</si>
  <si>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
МБУДО ЦЭВ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</si>
  <si>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Жуковский,
МУ МЦ "Дружба"</t>
  </si>
  <si>
    <t>3.</t>
  </si>
  <si>
    <t>Приложение №2 к постановлению
Администрации городского округа
Жуковский от « _19__ » ___12__ 2025_  г. №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</si>
</sst>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54"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9" fillId="2" borderId="0" xfId="0" applyFont="1" applyFill="1"/>
    <xf numFmtId="2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2" fontId="3" fillId="0" borderId="1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164" fontId="4" fillId="0" borderId="29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/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164" fontId="3" fillId="0" borderId="29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top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164" fontId="1" fillId="0" borderId="15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/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/>
    <xf numFmtId="164" fontId="4" fillId="0" borderId="9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3" fillId="0" borderId="17" xfId="0" applyFont="1" applyBorder="1"/>
    <xf numFmtId="164" fontId="3" fillId="0" borderId="9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/>
    <xf numFmtId="49" fontId="4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64" fontId="4" fillId="0" borderId="4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3" fillId="0" borderId="36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64" fontId="3" fillId="0" borderId="37" xfId="0" applyNumberFormat="1" applyFont="1" applyFill="1" applyBorder="1" applyAlignment="1">
      <alignment horizontal="center" vertical="center" wrapText="1"/>
    </xf>
    <xf numFmtId="164" fontId="3" fillId="0" borderId="39" xfId="0" applyNumberFormat="1" applyFont="1" applyFill="1" applyBorder="1" applyAlignment="1">
      <alignment horizontal="center"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top" wrapText="1"/>
    </xf>
    <xf numFmtId="0" fontId="3" fillId="0" borderId="22" xfId="0" applyFont="1" applyBorder="1"/>
    <xf numFmtId="0" fontId="3" fillId="0" borderId="25" xfId="0" applyFont="1" applyBorder="1"/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/>
    <xf numFmtId="0" fontId="6" fillId="0" borderId="23" xfId="0" applyFont="1" applyBorder="1"/>
    <xf numFmtId="0" fontId="5" fillId="0" borderId="24" xfId="0" applyFont="1" applyBorder="1"/>
    <xf numFmtId="0" fontId="6" fillId="0" borderId="26" xfId="0" applyFont="1" applyBorder="1"/>
    <xf numFmtId="0" fontId="5" fillId="0" borderId="27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29" xfId="0" applyNumberFormat="1" applyFont="1" applyFill="1" applyBorder="1" applyAlignment="1">
      <alignment horizontal="center" vertical="top" wrapText="1"/>
    </xf>
    <xf numFmtId="164" fontId="4" fillId="0" borderId="11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0" fontId="3" fillId="0" borderId="16" xfId="0" applyFont="1" applyBorder="1"/>
    <xf numFmtId="0" fontId="4" fillId="0" borderId="2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top" wrapText="1"/>
    </xf>
    <xf numFmtId="164" fontId="5" fillId="0" borderId="11" xfId="0" applyNumberFormat="1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164" fontId="5" fillId="0" borderId="31" xfId="0" applyNumberFormat="1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8" xfId="0" applyFont="1" applyBorder="1" applyAlignment="1">
      <alignment horizontal="center" vertical="center"/>
    </xf>
    <xf numFmtId="0" fontId="2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/>
    <xf numFmtId="0" fontId="4" fillId="0" borderId="10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11" xfId="0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03"/>
  <sheetViews>
    <sheetView tabSelected="1" view="pageBreakPreview" zoomScale="115" zoomScaleNormal="100" zoomScaleSheetLayoutView="115" workbookViewId="0">
      <selection activeCell="L1" sqref="L1:O1"/>
    </sheetView>
  </sheetViews>
  <sheetFormatPr defaultRowHeight="15" x14ac:dyDescent="0.25"/>
  <cols>
    <col min="1" max="1" width="6.85546875" customWidth="1"/>
    <col min="2" max="2" width="34.5703125" customWidth="1"/>
    <col min="3" max="3" width="13.28515625" customWidth="1"/>
    <col min="4" max="4" width="20.85546875" customWidth="1"/>
    <col min="5" max="5" width="10.7109375" customWidth="1"/>
    <col min="6" max="6" width="17" style="7" bestFit="1" customWidth="1"/>
    <col min="7" max="7" width="10.42578125" style="7" bestFit="1" customWidth="1"/>
    <col min="8" max="8" width="10.42578125" style="36" bestFit="1" customWidth="1"/>
    <col min="9" max="12" width="10.42578125" style="36" customWidth="1"/>
    <col min="13" max="14" width="10.42578125" bestFit="1" customWidth="1"/>
    <col min="15" max="15" width="21.28515625" customWidth="1"/>
  </cols>
  <sheetData>
    <row r="1" spans="1:15" ht="45" customHeight="1" x14ac:dyDescent="0.25">
      <c r="L1" s="50" t="s">
        <v>63</v>
      </c>
      <c r="M1" s="50"/>
      <c r="N1" s="50"/>
      <c r="O1" s="50"/>
    </row>
    <row r="2" spans="1:15" ht="45.75" customHeight="1" x14ac:dyDescent="0.25">
      <c r="A2" s="144" t="s">
        <v>54</v>
      </c>
      <c r="B2" s="144"/>
      <c r="C2" s="144"/>
      <c r="D2" s="144"/>
      <c r="E2" s="144"/>
      <c r="F2" s="144"/>
      <c r="G2" s="144"/>
      <c r="H2" s="145"/>
      <c r="I2" s="145"/>
      <c r="J2" s="145"/>
      <c r="K2" s="145"/>
      <c r="L2" s="145"/>
      <c r="M2" s="145"/>
      <c r="N2" s="145"/>
      <c r="O2" s="145"/>
    </row>
    <row r="3" spans="1:15" ht="15.75" x14ac:dyDescent="0.25">
      <c r="A3" s="146"/>
      <c r="B3" s="146"/>
      <c r="C3" s="146"/>
      <c r="D3" s="146"/>
      <c r="E3" s="146"/>
      <c r="F3" s="146"/>
      <c r="G3" s="146"/>
      <c r="H3" s="147"/>
      <c r="I3" s="147"/>
      <c r="J3" s="147"/>
      <c r="K3" s="147"/>
      <c r="L3" s="147"/>
      <c r="M3" s="147"/>
      <c r="N3" s="147"/>
      <c r="O3" s="147"/>
    </row>
    <row r="4" spans="1:15" x14ac:dyDescent="0.25">
      <c r="A4" s="148" t="s">
        <v>5</v>
      </c>
      <c r="B4" s="148" t="s">
        <v>13</v>
      </c>
      <c r="C4" s="148" t="s">
        <v>14</v>
      </c>
      <c r="D4" s="148" t="s">
        <v>2</v>
      </c>
      <c r="E4" s="148" t="s">
        <v>15</v>
      </c>
      <c r="F4" s="151" t="s">
        <v>3</v>
      </c>
      <c r="G4" s="152"/>
      <c r="H4" s="153"/>
      <c r="I4" s="153"/>
      <c r="J4" s="153"/>
      <c r="K4" s="153"/>
      <c r="L4" s="153"/>
      <c r="M4" s="153"/>
      <c r="N4" s="153"/>
      <c r="O4" s="148" t="s">
        <v>16</v>
      </c>
    </row>
    <row r="5" spans="1:15" ht="28.5" customHeight="1" x14ac:dyDescent="0.25">
      <c r="A5" s="149"/>
      <c r="B5" s="150"/>
      <c r="C5" s="150"/>
      <c r="D5" s="150"/>
      <c r="E5" s="150"/>
      <c r="F5" s="13" t="s">
        <v>6</v>
      </c>
      <c r="G5" s="30" t="s">
        <v>4</v>
      </c>
      <c r="H5" s="135" t="s">
        <v>7</v>
      </c>
      <c r="I5" s="136"/>
      <c r="J5" s="136"/>
      <c r="K5" s="136"/>
      <c r="L5" s="137"/>
      <c r="M5" s="1" t="s">
        <v>24</v>
      </c>
      <c r="N5" s="1" t="s">
        <v>8</v>
      </c>
      <c r="O5" s="150"/>
    </row>
    <row r="6" spans="1:15" x14ac:dyDescent="0.25">
      <c r="A6" s="2">
        <v>1</v>
      </c>
      <c r="B6" s="1">
        <v>2</v>
      </c>
      <c r="C6" s="1">
        <v>3</v>
      </c>
      <c r="D6" s="1">
        <v>4</v>
      </c>
      <c r="E6" s="1">
        <v>5</v>
      </c>
      <c r="F6" s="14">
        <v>6</v>
      </c>
      <c r="G6" s="30">
        <v>7</v>
      </c>
      <c r="H6" s="135">
        <v>8</v>
      </c>
      <c r="I6" s="136"/>
      <c r="J6" s="136"/>
      <c r="K6" s="136"/>
      <c r="L6" s="137"/>
      <c r="M6" s="1">
        <v>9</v>
      </c>
      <c r="N6" s="1">
        <v>10</v>
      </c>
      <c r="O6" s="1">
        <v>11</v>
      </c>
    </row>
    <row r="7" spans="1:15" ht="15" customHeight="1" x14ac:dyDescent="0.25">
      <c r="A7" s="133">
        <v>1</v>
      </c>
      <c r="B7" s="92" t="s">
        <v>41</v>
      </c>
      <c r="C7" s="86" t="s">
        <v>9</v>
      </c>
      <c r="D7" s="6" t="s">
        <v>17</v>
      </c>
      <c r="E7" s="9">
        <f t="shared" ref="E7:E16" si="0">SUM(F7:N7)</f>
        <v>6700</v>
      </c>
      <c r="F7" s="15">
        <f t="shared" ref="F7:G11" si="1">F12</f>
        <v>650</v>
      </c>
      <c r="G7" s="31">
        <f t="shared" si="1"/>
        <v>1250</v>
      </c>
      <c r="H7" s="138">
        <f>H12</f>
        <v>2200</v>
      </c>
      <c r="I7" s="139"/>
      <c r="J7" s="139"/>
      <c r="K7" s="139"/>
      <c r="L7" s="140"/>
      <c r="M7" s="32">
        <f t="shared" ref="M7:N11" si="2">M12</f>
        <v>1300</v>
      </c>
      <c r="N7" s="32">
        <f t="shared" si="2"/>
        <v>1300</v>
      </c>
      <c r="O7" s="40" t="s">
        <v>57</v>
      </c>
    </row>
    <row r="8" spans="1:15" ht="34.5" customHeight="1" x14ac:dyDescent="0.25">
      <c r="A8" s="134"/>
      <c r="B8" s="92"/>
      <c r="C8" s="87"/>
      <c r="D8" s="3" t="s">
        <v>10</v>
      </c>
      <c r="E8" s="9">
        <f t="shared" si="0"/>
        <v>0</v>
      </c>
      <c r="F8" s="15">
        <f t="shared" si="1"/>
        <v>0</v>
      </c>
      <c r="G8" s="31">
        <f t="shared" si="1"/>
        <v>0</v>
      </c>
      <c r="H8" s="138">
        <f>H13</f>
        <v>0</v>
      </c>
      <c r="I8" s="139"/>
      <c r="J8" s="139"/>
      <c r="K8" s="139"/>
      <c r="L8" s="140"/>
      <c r="M8" s="32">
        <f t="shared" si="2"/>
        <v>0</v>
      </c>
      <c r="N8" s="32">
        <f t="shared" si="2"/>
        <v>0</v>
      </c>
      <c r="O8" s="41"/>
    </row>
    <row r="9" spans="1:15" ht="30.75" customHeight="1" x14ac:dyDescent="0.25">
      <c r="A9" s="134"/>
      <c r="B9" s="92"/>
      <c r="C9" s="87"/>
      <c r="D9" s="3" t="s">
        <v>11</v>
      </c>
      <c r="E9" s="9">
        <f t="shared" si="0"/>
        <v>0</v>
      </c>
      <c r="F9" s="15">
        <f t="shared" si="1"/>
        <v>0</v>
      </c>
      <c r="G9" s="31">
        <f t="shared" si="1"/>
        <v>0</v>
      </c>
      <c r="H9" s="138">
        <f>H14</f>
        <v>0</v>
      </c>
      <c r="I9" s="139"/>
      <c r="J9" s="139"/>
      <c r="K9" s="139"/>
      <c r="L9" s="140"/>
      <c r="M9" s="32">
        <f t="shared" si="2"/>
        <v>0</v>
      </c>
      <c r="N9" s="32">
        <f t="shared" si="2"/>
        <v>0</v>
      </c>
      <c r="O9" s="41"/>
    </row>
    <row r="10" spans="1:15" ht="40.5" customHeight="1" x14ac:dyDescent="0.25">
      <c r="A10" s="134"/>
      <c r="B10" s="92"/>
      <c r="C10" s="87"/>
      <c r="D10" s="3" t="s">
        <v>1</v>
      </c>
      <c r="E10" s="9">
        <f t="shared" si="0"/>
        <v>6700</v>
      </c>
      <c r="F10" s="15">
        <f t="shared" si="1"/>
        <v>650</v>
      </c>
      <c r="G10" s="31">
        <f t="shared" si="1"/>
        <v>1250</v>
      </c>
      <c r="H10" s="138">
        <f>H15</f>
        <v>2200</v>
      </c>
      <c r="I10" s="139"/>
      <c r="J10" s="139"/>
      <c r="K10" s="139"/>
      <c r="L10" s="140"/>
      <c r="M10" s="32">
        <f t="shared" si="2"/>
        <v>1300</v>
      </c>
      <c r="N10" s="32">
        <f t="shared" si="2"/>
        <v>1300</v>
      </c>
      <c r="O10" s="41"/>
    </row>
    <row r="11" spans="1:15" ht="82.5" customHeight="1" x14ac:dyDescent="0.25">
      <c r="A11" s="134"/>
      <c r="B11" s="92"/>
      <c r="C11" s="87"/>
      <c r="D11" s="1" t="s">
        <v>12</v>
      </c>
      <c r="E11" s="9">
        <f t="shared" si="0"/>
        <v>0</v>
      </c>
      <c r="F11" s="15">
        <f t="shared" si="1"/>
        <v>0</v>
      </c>
      <c r="G11" s="31">
        <f t="shared" si="1"/>
        <v>0</v>
      </c>
      <c r="H11" s="141">
        <f>H16</f>
        <v>0</v>
      </c>
      <c r="I11" s="142"/>
      <c r="J11" s="142"/>
      <c r="K11" s="142"/>
      <c r="L11" s="143"/>
      <c r="M11" s="32">
        <f t="shared" si="2"/>
        <v>0</v>
      </c>
      <c r="N11" s="32">
        <f t="shared" si="2"/>
        <v>0</v>
      </c>
      <c r="O11" s="42"/>
    </row>
    <row r="12" spans="1:15" ht="30.75" customHeight="1" x14ac:dyDescent="0.25">
      <c r="A12" s="90" t="s">
        <v>18</v>
      </c>
      <c r="B12" s="85" t="s">
        <v>42</v>
      </c>
      <c r="C12" s="86" t="s">
        <v>9</v>
      </c>
      <c r="D12" s="3" t="s">
        <v>17</v>
      </c>
      <c r="E12" s="9">
        <f t="shared" si="0"/>
        <v>6700</v>
      </c>
      <c r="F12" s="17">
        <f t="shared" ref="F12:G15" si="3">F20+F28+F36+F44+F52+F60+F68</f>
        <v>650</v>
      </c>
      <c r="G12" s="22">
        <f t="shared" si="3"/>
        <v>1250</v>
      </c>
      <c r="H12" s="54">
        <f>H20+H28+H36+H44+H52+H60+H68</f>
        <v>2200</v>
      </c>
      <c r="I12" s="55"/>
      <c r="J12" s="55"/>
      <c r="K12" s="55"/>
      <c r="L12" s="56"/>
      <c r="M12" s="17">
        <f t="shared" ref="M12:N16" si="4">M20+M28+M36+M44+M52+M60+M68</f>
        <v>1300</v>
      </c>
      <c r="N12" s="17">
        <f t="shared" si="4"/>
        <v>1300</v>
      </c>
      <c r="O12" s="40" t="s">
        <v>58</v>
      </c>
    </row>
    <row r="13" spans="1:15" ht="30.75" customHeight="1" x14ac:dyDescent="0.25">
      <c r="A13" s="91"/>
      <c r="B13" s="85"/>
      <c r="C13" s="87"/>
      <c r="D13" s="3" t="s">
        <v>10</v>
      </c>
      <c r="E13" s="9">
        <f t="shared" si="0"/>
        <v>0</v>
      </c>
      <c r="F13" s="17">
        <f t="shared" si="3"/>
        <v>0</v>
      </c>
      <c r="G13" s="22">
        <f t="shared" si="3"/>
        <v>0</v>
      </c>
      <c r="H13" s="54">
        <f>H21+H29+H37+H45+H53+H61+H69</f>
        <v>0</v>
      </c>
      <c r="I13" s="55"/>
      <c r="J13" s="55"/>
      <c r="K13" s="55"/>
      <c r="L13" s="56"/>
      <c r="M13" s="17">
        <f t="shared" si="4"/>
        <v>0</v>
      </c>
      <c r="N13" s="17">
        <f t="shared" si="4"/>
        <v>0</v>
      </c>
      <c r="O13" s="41"/>
    </row>
    <row r="14" spans="1:15" ht="30.75" customHeight="1" x14ac:dyDescent="0.25">
      <c r="A14" s="91"/>
      <c r="B14" s="85"/>
      <c r="C14" s="87"/>
      <c r="D14" s="3" t="s">
        <v>11</v>
      </c>
      <c r="E14" s="9">
        <f t="shared" si="0"/>
        <v>0</v>
      </c>
      <c r="F14" s="17">
        <f t="shared" si="3"/>
        <v>0</v>
      </c>
      <c r="G14" s="22">
        <f t="shared" si="3"/>
        <v>0</v>
      </c>
      <c r="H14" s="54">
        <f>H22+H30+H38+H46+H54+H62+H70</f>
        <v>0</v>
      </c>
      <c r="I14" s="55"/>
      <c r="J14" s="55"/>
      <c r="K14" s="55"/>
      <c r="L14" s="56"/>
      <c r="M14" s="17">
        <f t="shared" si="4"/>
        <v>0</v>
      </c>
      <c r="N14" s="17">
        <f t="shared" si="4"/>
        <v>0</v>
      </c>
      <c r="O14" s="41"/>
    </row>
    <row r="15" spans="1:15" ht="38.25" x14ac:dyDescent="0.25">
      <c r="A15" s="91"/>
      <c r="B15" s="85"/>
      <c r="C15" s="87"/>
      <c r="D15" s="3" t="s">
        <v>1</v>
      </c>
      <c r="E15" s="9">
        <f t="shared" si="0"/>
        <v>6700</v>
      </c>
      <c r="F15" s="17">
        <f t="shared" si="3"/>
        <v>650</v>
      </c>
      <c r="G15" s="22">
        <f t="shared" si="3"/>
        <v>1250</v>
      </c>
      <c r="H15" s="54">
        <f>H23+H31+H39+H47+H55+H63+H71</f>
        <v>2200</v>
      </c>
      <c r="I15" s="55"/>
      <c r="J15" s="55"/>
      <c r="K15" s="55"/>
      <c r="L15" s="56"/>
      <c r="M15" s="17">
        <f t="shared" si="4"/>
        <v>1300</v>
      </c>
      <c r="N15" s="17">
        <f t="shared" si="4"/>
        <v>1300</v>
      </c>
      <c r="O15" s="41"/>
    </row>
    <row r="16" spans="1:15" ht="81" customHeight="1" x14ac:dyDescent="0.25">
      <c r="A16" s="91"/>
      <c r="B16" s="85"/>
      <c r="C16" s="87"/>
      <c r="D16" s="5" t="s">
        <v>12</v>
      </c>
      <c r="E16" s="9">
        <f t="shared" si="0"/>
        <v>0</v>
      </c>
      <c r="F16" s="17">
        <f>F24+F32+F40+F48+F56+F64+F72</f>
        <v>0</v>
      </c>
      <c r="G16" s="22"/>
      <c r="H16" s="57">
        <f>H24+H32+H40+H48+H56+H64+H72</f>
        <v>0</v>
      </c>
      <c r="I16" s="58"/>
      <c r="J16" s="58"/>
      <c r="K16" s="58"/>
      <c r="L16" s="59"/>
      <c r="M16" s="17">
        <f t="shared" si="4"/>
        <v>0</v>
      </c>
      <c r="N16" s="17">
        <f t="shared" si="4"/>
        <v>0</v>
      </c>
      <c r="O16" s="42"/>
    </row>
    <row r="17" spans="1:15" ht="30.75" customHeight="1" x14ac:dyDescent="0.25">
      <c r="A17" s="91"/>
      <c r="B17" s="66" t="s">
        <v>48</v>
      </c>
      <c r="C17" s="69" t="s">
        <v>9</v>
      </c>
      <c r="D17" s="72"/>
      <c r="E17" s="75" t="s">
        <v>0</v>
      </c>
      <c r="F17" s="77" t="s">
        <v>6</v>
      </c>
      <c r="G17" s="83" t="s">
        <v>4</v>
      </c>
      <c r="H17" s="48" t="s">
        <v>53</v>
      </c>
      <c r="I17" s="60" t="s">
        <v>27</v>
      </c>
      <c r="J17" s="47"/>
      <c r="K17" s="47"/>
      <c r="L17" s="47"/>
      <c r="M17" s="79" t="s">
        <v>24</v>
      </c>
      <c r="N17" s="79" t="s">
        <v>8</v>
      </c>
      <c r="O17" s="40"/>
    </row>
    <row r="18" spans="1:15" ht="30.75" customHeight="1" x14ac:dyDescent="0.25">
      <c r="A18" s="91"/>
      <c r="B18" s="67"/>
      <c r="C18" s="70"/>
      <c r="D18" s="73"/>
      <c r="E18" s="76"/>
      <c r="F18" s="78"/>
      <c r="G18" s="84"/>
      <c r="H18" s="49"/>
      <c r="I18" s="34" t="s">
        <v>19</v>
      </c>
      <c r="J18" s="34" t="s">
        <v>20</v>
      </c>
      <c r="K18" s="34" t="s">
        <v>21</v>
      </c>
      <c r="L18" s="34" t="s">
        <v>22</v>
      </c>
      <c r="M18" s="80"/>
      <c r="N18" s="80"/>
      <c r="O18" s="81"/>
    </row>
    <row r="19" spans="1:15" ht="30.75" customHeight="1" x14ac:dyDescent="0.25">
      <c r="A19" s="116"/>
      <c r="B19" s="68"/>
      <c r="C19" s="71"/>
      <c r="D19" s="74"/>
      <c r="E19" s="8">
        <f>F19+G19+H19+M19+N19</f>
        <v>16</v>
      </c>
      <c r="F19" s="11">
        <v>2</v>
      </c>
      <c r="G19" s="20">
        <v>2</v>
      </c>
      <c r="H19" s="35">
        <f>SUM(I19:L19)</f>
        <v>4</v>
      </c>
      <c r="I19" s="35">
        <v>0</v>
      </c>
      <c r="J19" s="35">
        <v>0</v>
      </c>
      <c r="K19" s="35">
        <v>2</v>
      </c>
      <c r="L19" s="35">
        <v>2</v>
      </c>
      <c r="M19" s="10">
        <v>4</v>
      </c>
      <c r="N19" s="10">
        <v>4</v>
      </c>
      <c r="O19" s="82"/>
    </row>
    <row r="20" spans="1:15" ht="30.75" customHeight="1" x14ac:dyDescent="0.25">
      <c r="A20" s="90" t="s">
        <v>33</v>
      </c>
      <c r="B20" s="85" t="s">
        <v>28</v>
      </c>
      <c r="C20" s="86" t="s">
        <v>9</v>
      </c>
      <c r="D20" s="3" t="s">
        <v>17</v>
      </c>
      <c r="E20" s="9">
        <f>SUM(F20:N20)</f>
        <v>800</v>
      </c>
      <c r="F20" s="16">
        <f>SUM(F21:F24)</f>
        <v>0</v>
      </c>
      <c r="G20" s="26">
        <f>SUM(G21:G24)</f>
        <v>0</v>
      </c>
      <c r="H20" s="61">
        <f>SUM(H21:H24)</f>
        <v>0</v>
      </c>
      <c r="I20" s="62"/>
      <c r="J20" s="62"/>
      <c r="K20" s="62"/>
      <c r="L20" s="63"/>
      <c r="M20" s="9">
        <f>SUM(M21:M24)</f>
        <v>400</v>
      </c>
      <c r="N20" s="9">
        <f>SUM(N21:N24)</f>
        <v>400</v>
      </c>
      <c r="O20" s="40" t="s">
        <v>57</v>
      </c>
    </row>
    <row r="21" spans="1:15" ht="30.75" customHeight="1" x14ac:dyDescent="0.25">
      <c r="A21" s="91"/>
      <c r="B21" s="85"/>
      <c r="C21" s="87"/>
      <c r="D21" s="3" t="s">
        <v>10</v>
      </c>
      <c r="E21" s="9">
        <f>SUM(F21:N21)</f>
        <v>0</v>
      </c>
      <c r="F21" s="16">
        <v>0</v>
      </c>
      <c r="G21" s="26">
        <v>0</v>
      </c>
      <c r="H21" s="43">
        <v>0</v>
      </c>
      <c r="I21" s="44"/>
      <c r="J21" s="44"/>
      <c r="K21" s="44"/>
      <c r="L21" s="45"/>
      <c r="M21" s="9">
        <v>0</v>
      </c>
      <c r="N21" s="9">
        <v>0</v>
      </c>
      <c r="O21" s="41"/>
    </row>
    <row r="22" spans="1:15" ht="30.75" customHeight="1" x14ac:dyDescent="0.25">
      <c r="A22" s="91"/>
      <c r="B22" s="85"/>
      <c r="C22" s="87"/>
      <c r="D22" s="3" t="s">
        <v>11</v>
      </c>
      <c r="E22" s="9">
        <f>SUM(F22:N22)</f>
        <v>0</v>
      </c>
      <c r="F22" s="16">
        <v>0</v>
      </c>
      <c r="G22" s="26">
        <v>0</v>
      </c>
      <c r="H22" s="43">
        <v>0</v>
      </c>
      <c r="I22" s="44"/>
      <c r="J22" s="44"/>
      <c r="K22" s="44"/>
      <c r="L22" s="45"/>
      <c r="M22" s="9">
        <v>0</v>
      </c>
      <c r="N22" s="9">
        <v>0</v>
      </c>
      <c r="O22" s="41"/>
    </row>
    <row r="23" spans="1:15" ht="38.25" x14ac:dyDescent="0.25">
      <c r="A23" s="91"/>
      <c r="B23" s="85"/>
      <c r="C23" s="87"/>
      <c r="D23" s="3" t="s">
        <v>1</v>
      </c>
      <c r="E23" s="9">
        <f>SUM(F23:N23)</f>
        <v>800</v>
      </c>
      <c r="F23" s="16">
        <v>0</v>
      </c>
      <c r="G23" s="26">
        <v>0</v>
      </c>
      <c r="H23" s="43">
        <f>400-400</f>
        <v>0</v>
      </c>
      <c r="I23" s="44"/>
      <c r="J23" s="44"/>
      <c r="K23" s="44"/>
      <c r="L23" s="45"/>
      <c r="M23" s="25">
        <v>400</v>
      </c>
      <c r="N23" s="25">
        <v>400</v>
      </c>
      <c r="O23" s="41"/>
    </row>
    <row r="24" spans="1:15" ht="72" customHeight="1" x14ac:dyDescent="0.25">
      <c r="A24" s="91"/>
      <c r="B24" s="85"/>
      <c r="C24" s="87"/>
      <c r="D24" s="5" t="s">
        <v>12</v>
      </c>
      <c r="E24" s="9">
        <f>SUM(F24:N24)</f>
        <v>0</v>
      </c>
      <c r="F24" s="16">
        <v>0</v>
      </c>
      <c r="G24" s="26">
        <v>0</v>
      </c>
      <c r="H24" s="64">
        <v>0</v>
      </c>
      <c r="I24" s="65"/>
      <c r="J24" s="65"/>
      <c r="K24" s="65"/>
      <c r="L24" s="48"/>
      <c r="M24" s="9">
        <v>0</v>
      </c>
      <c r="N24" s="9">
        <v>0</v>
      </c>
      <c r="O24" s="42"/>
    </row>
    <row r="25" spans="1:15" ht="30.75" customHeight="1" x14ac:dyDescent="0.25">
      <c r="A25" s="91"/>
      <c r="B25" s="66" t="s">
        <v>43</v>
      </c>
      <c r="C25" s="69" t="s">
        <v>9</v>
      </c>
      <c r="D25" s="72"/>
      <c r="E25" s="75" t="s">
        <v>0</v>
      </c>
      <c r="F25" s="77" t="s">
        <v>6</v>
      </c>
      <c r="G25" s="83" t="s">
        <v>4</v>
      </c>
      <c r="H25" s="48" t="s">
        <v>53</v>
      </c>
      <c r="I25" s="60" t="s">
        <v>27</v>
      </c>
      <c r="J25" s="47"/>
      <c r="K25" s="47"/>
      <c r="L25" s="47"/>
      <c r="M25" s="79" t="s">
        <v>24</v>
      </c>
      <c r="N25" s="79" t="s">
        <v>8</v>
      </c>
      <c r="O25" s="40"/>
    </row>
    <row r="26" spans="1:15" ht="30.75" customHeight="1" x14ac:dyDescent="0.25">
      <c r="A26" s="91"/>
      <c r="B26" s="67"/>
      <c r="C26" s="70"/>
      <c r="D26" s="73"/>
      <c r="E26" s="76"/>
      <c r="F26" s="78"/>
      <c r="G26" s="84"/>
      <c r="H26" s="49"/>
      <c r="I26" s="34" t="s">
        <v>19</v>
      </c>
      <c r="J26" s="34" t="s">
        <v>20</v>
      </c>
      <c r="K26" s="34" t="s">
        <v>21</v>
      </c>
      <c r="L26" s="34" t="s">
        <v>22</v>
      </c>
      <c r="M26" s="80"/>
      <c r="N26" s="80"/>
      <c r="O26" s="81"/>
    </row>
    <row r="27" spans="1:15" ht="30.75" customHeight="1" x14ac:dyDescent="0.25">
      <c r="A27" s="116"/>
      <c r="B27" s="68"/>
      <c r="C27" s="71"/>
      <c r="D27" s="74"/>
      <c r="E27" s="8">
        <f>F27+G27+H27+M27+N27</f>
        <v>3</v>
      </c>
      <c r="F27" s="11">
        <v>0</v>
      </c>
      <c r="G27" s="20">
        <v>0</v>
      </c>
      <c r="H27" s="35">
        <f>SUM(I27:L27)</f>
        <v>1</v>
      </c>
      <c r="I27" s="37">
        <v>0</v>
      </c>
      <c r="J27" s="37">
        <v>0</v>
      </c>
      <c r="K27" s="37">
        <v>1</v>
      </c>
      <c r="L27" s="37">
        <v>0</v>
      </c>
      <c r="M27" s="10">
        <v>1</v>
      </c>
      <c r="N27" s="10">
        <v>1</v>
      </c>
      <c r="O27" s="82"/>
    </row>
    <row r="28" spans="1:15" ht="30.75" customHeight="1" x14ac:dyDescent="0.25">
      <c r="A28" s="90" t="s">
        <v>34</v>
      </c>
      <c r="B28" s="85" t="s">
        <v>29</v>
      </c>
      <c r="C28" s="86" t="s">
        <v>9</v>
      </c>
      <c r="D28" s="3" t="s">
        <v>17</v>
      </c>
      <c r="E28" s="9">
        <f>SUM(F28:N28)</f>
        <v>1700</v>
      </c>
      <c r="F28" s="16">
        <f>SUM(F29:F32)</f>
        <v>350</v>
      </c>
      <c r="G28" s="24">
        <f>SUM(G29:G32)</f>
        <v>250</v>
      </c>
      <c r="H28" s="107">
        <f>SUM(H29:H32)</f>
        <v>500</v>
      </c>
      <c r="I28" s="108"/>
      <c r="J28" s="108"/>
      <c r="K28" s="108"/>
      <c r="L28" s="109"/>
      <c r="M28" s="27">
        <f>SUM(M29:M32)</f>
        <v>300</v>
      </c>
      <c r="N28" s="19">
        <f>SUM(N29:N32)</f>
        <v>300</v>
      </c>
      <c r="O28" s="40" t="s">
        <v>59</v>
      </c>
    </row>
    <row r="29" spans="1:15" ht="30.75" customHeight="1" x14ac:dyDescent="0.25">
      <c r="A29" s="91"/>
      <c r="B29" s="85"/>
      <c r="C29" s="87"/>
      <c r="D29" s="3" t="s">
        <v>10</v>
      </c>
      <c r="E29" s="9">
        <f>SUM(F29:N29)</f>
        <v>0</v>
      </c>
      <c r="F29" s="16">
        <v>0</v>
      </c>
      <c r="G29" s="28">
        <v>0</v>
      </c>
      <c r="H29" s="110">
        <v>0</v>
      </c>
      <c r="I29" s="111"/>
      <c r="J29" s="111"/>
      <c r="K29" s="111"/>
      <c r="L29" s="112"/>
      <c r="M29" s="28">
        <v>0</v>
      </c>
      <c r="N29" s="28">
        <v>0</v>
      </c>
      <c r="O29" s="41"/>
    </row>
    <row r="30" spans="1:15" ht="30.75" customHeight="1" x14ac:dyDescent="0.25">
      <c r="A30" s="91"/>
      <c r="B30" s="85"/>
      <c r="C30" s="87"/>
      <c r="D30" s="3" t="s">
        <v>11</v>
      </c>
      <c r="E30" s="9">
        <f>SUM(F30:N30)</f>
        <v>0</v>
      </c>
      <c r="F30" s="16">
        <v>0</v>
      </c>
      <c r="G30" s="28">
        <v>0</v>
      </c>
      <c r="H30" s="110">
        <v>0</v>
      </c>
      <c r="I30" s="111"/>
      <c r="J30" s="111"/>
      <c r="K30" s="111"/>
      <c r="L30" s="112"/>
      <c r="M30" s="28">
        <v>0</v>
      </c>
      <c r="N30" s="28">
        <v>0</v>
      </c>
      <c r="O30" s="41"/>
    </row>
    <row r="31" spans="1:15" ht="38.25" x14ac:dyDescent="0.25">
      <c r="A31" s="91"/>
      <c r="B31" s="85"/>
      <c r="C31" s="87"/>
      <c r="D31" s="3" t="s">
        <v>1</v>
      </c>
      <c r="E31" s="9">
        <f>SUM(F31:N31)</f>
        <v>1700</v>
      </c>
      <c r="F31" s="16">
        <v>350</v>
      </c>
      <c r="G31" s="28">
        <v>250</v>
      </c>
      <c r="H31" s="110">
        <f>300+200</f>
        <v>500</v>
      </c>
      <c r="I31" s="111"/>
      <c r="J31" s="111"/>
      <c r="K31" s="111"/>
      <c r="L31" s="112"/>
      <c r="M31" s="28">
        <v>300</v>
      </c>
      <c r="N31" s="21">
        <v>300</v>
      </c>
      <c r="O31" s="41"/>
    </row>
    <row r="32" spans="1:15" ht="90.75" customHeight="1" x14ac:dyDescent="0.25">
      <c r="A32" s="91"/>
      <c r="B32" s="85"/>
      <c r="C32" s="87"/>
      <c r="D32" s="5" t="s">
        <v>12</v>
      </c>
      <c r="E32" s="9">
        <f>SUM(F32:N32)</f>
        <v>0</v>
      </c>
      <c r="F32" s="16">
        <v>0</v>
      </c>
      <c r="G32" s="28">
        <v>0</v>
      </c>
      <c r="H32" s="113">
        <v>0</v>
      </c>
      <c r="I32" s="114"/>
      <c r="J32" s="114"/>
      <c r="K32" s="114"/>
      <c r="L32" s="115"/>
      <c r="M32" s="28">
        <v>0</v>
      </c>
      <c r="N32" s="28">
        <v>0</v>
      </c>
      <c r="O32" s="42"/>
    </row>
    <row r="33" spans="1:15" ht="30.75" customHeight="1" x14ac:dyDescent="0.25">
      <c r="A33" s="91"/>
      <c r="B33" s="66" t="s">
        <v>43</v>
      </c>
      <c r="C33" s="69" t="s">
        <v>9</v>
      </c>
      <c r="D33" s="72"/>
      <c r="E33" s="75" t="s">
        <v>0</v>
      </c>
      <c r="F33" s="77" t="s">
        <v>6</v>
      </c>
      <c r="G33" s="83" t="s">
        <v>4</v>
      </c>
      <c r="H33" s="48" t="s">
        <v>53</v>
      </c>
      <c r="I33" s="46" t="s">
        <v>26</v>
      </c>
      <c r="J33" s="47"/>
      <c r="K33" s="47"/>
      <c r="L33" s="47"/>
      <c r="M33" s="79" t="s">
        <v>24</v>
      </c>
      <c r="N33" s="79" t="s">
        <v>8</v>
      </c>
      <c r="O33" s="40"/>
    </row>
    <row r="34" spans="1:15" ht="30.75" customHeight="1" x14ac:dyDescent="0.25">
      <c r="A34" s="91"/>
      <c r="B34" s="67"/>
      <c r="C34" s="70"/>
      <c r="D34" s="73"/>
      <c r="E34" s="76"/>
      <c r="F34" s="78"/>
      <c r="G34" s="84"/>
      <c r="H34" s="49"/>
      <c r="I34" s="38" t="s">
        <v>19</v>
      </c>
      <c r="J34" s="38" t="s">
        <v>20</v>
      </c>
      <c r="K34" s="38" t="s">
        <v>21</v>
      </c>
      <c r="L34" s="38" t="s">
        <v>22</v>
      </c>
      <c r="M34" s="80"/>
      <c r="N34" s="80"/>
      <c r="O34" s="81"/>
    </row>
    <row r="35" spans="1:15" ht="30.75" customHeight="1" x14ac:dyDescent="0.25">
      <c r="A35" s="116"/>
      <c r="B35" s="68"/>
      <c r="C35" s="71"/>
      <c r="D35" s="74"/>
      <c r="E35" s="8">
        <f>F35+G35+H35+M35+N35</f>
        <v>5</v>
      </c>
      <c r="F35" s="11">
        <v>1</v>
      </c>
      <c r="G35" s="20">
        <v>1</v>
      </c>
      <c r="H35" s="35">
        <f>SUM(I35:L35)</f>
        <v>1</v>
      </c>
      <c r="I35" s="35">
        <v>0</v>
      </c>
      <c r="J35" s="35">
        <v>0</v>
      </c>
      <c r="K35" s="35">
        <v>1</v>
      </c>
      <c r="L35" s="35">
        <v>0</v>
      </c>
      <c r="M35" s="10">
        <v>1</v>
      </c>
      <c r="N35" s="10">
        <v>1</v>
      </c>
      <c r="O35" s="82"/>
    </row>
    <row r="36" spans="1:15" ht="30.75" customHeight="1" x14ac:dyDescent="0.25">
      <c r="A36" s="90" t="s">
        <v>35</v>
      </c>
      <c r="B36" s="85" t="s">
        <v>30</v>
      </c>
      <c r="C36" s="86" t="s">
        <v>9</v>
      </c>
      <c r="D36" s="3" t="s">
        <v>17</v>
      </c>
      <c r="E36" s="9">
        <f>SUM(F36:N36)</f>
        <v>1500</v>
      </c>
      <c r="F36" s="16">
        <f>SUM(F37:F40)</f>
        <v>300</v>
      </c>
      <c r="G36" s="26">
        <f>SUM(G37:G40)</f>
        <v>300</v>
      </c>
      <c r="H36" s="98">
        <f>SUM(H37:H40)</f>
        <v>300</v>
      </c>
      <c r="I36" s="99"/>
      <c r="J36" s="99"/>
      <c r="K36" s="99"/>
      <c r="L36" s="100"/>
      <c r="M36" s="27">
        <f>SUM(M37:M40)</f>
        <v>300</v>
      </c>
      <c r="N36" s="27">
        <f>SUM(N37:N40)</f>
        <v>300</v>
      </c>
      <c r="O36" s="40" t="s">
        <v>60</v>
      </c>
    </row>
    <row r="37" spans="1:15" ht="30.75" customHeight="1" x14ac:dyDescent="0.25">
      <c r="A37" s="91"/>
      <c r="B37" s="85"/>
      <c r="C37" s="87"/>
      <c r="D37" s="3" t="s">
        <v>10</v>
      </c>
      <c r="E37" s="9">
        <f>SUM(F37:N37)</f>
        <v>0</v>
      </c>
      <c r="F37" s="16">
        <v>0</v>
      </c>
      <c r="G37" s="27">
        <v>0</v>
      </c>
      <c r="H37" s="98">
        <v>0</v>
      </c>
      <c r="I37" s="99"/>
      <c r="J37" s="99"/>
      <c r="K37" s="99"/>
      <c r="L37" s="100"/>
      <c r="M37" s="27">
        <v>0</v>
      </c>
      <c r="N37" s="27">
        <v>0</v>
      </c>
      <c r="O37" s="41"/>
    </row>
    <row r="38" spans="1:15" ht="30.75" customHeight="1" x14ac:dyDescent="0.25">
      <c r="A38" s="91"/>
      <c r="B38" s="85"/>
      <c r="C38" s="87"/>
      <c r="D38" s="3" t="s">
        <v>11</v>
      </c>
      <c r="E38" s="9">
        <f>SUM(F38:N38)</f>
        <v>0</v>
      </c>
      <c r="F38" s="16">
        <v>0</v>
      </c>
      <c r="G38" s="27">
        <v>0</v>
      </c>
      <c r="H38" s="98">
        <v>0</v>
      </c>
      <c r="I38" s="99"/>
      <c r="J38" s="99"/>
      <c r="K38" s="99"/>
      <c r="L38" s="100"/>
      <c r="M38" s="27">
        <v>0</v>
      </c>
      <c r="N38" s="27">
        <v>0</v>
      </c>
      <c r="O38" s="41"/>
    </row>
    <row r="39" spans="1:15" ht="38.25" x14ac:dyDescent="0.25">
      <c r="A39" s="91"/>
      <c r="B39" s="85"/>
      <c r="C39" s="87"/>
      <c r="D39" s="3" t="s">
        <v>1</v>
      </c>
      <c r="E39" s="9">
        <f>SUM(F39:N39)</f>
        <v>1500</v>
      </c>
      <c r="F39" s="16">
        <v>300</v>
      </c>
      <c r="G39" s="23">
        <v>300</v>
      </c>
      <c r="H39" s="101">
        <v>300</v>
      </c>
      <c r="I39" s="102"/>
      <c r="J39" s="102"/>
      <c r="K39" s="102"/>
      <c r="L39" s="103"/>
      <c r="M39" s="23">
        <v>300</v>
      </c>
      <c r="N39" s="23">
        <v>300</v>
      </c>
      <c r="O39" s="41"/>
    </row>
    <row r="40" spans="1:15" ht="90" customHeight="1" x14ac:dyDescent="0.25">
      <c r="A40" s="91"/>
      <c r="B40" s="85"/>
      <c r="C40" s="87"/>
      <c r="D40" s="5" t="s">
        <v>12</v>
      </c>
      <c r="E40" s="9">
        <f>SUM(F40:N40)</f>
        <v>0</v>
      </c>
      <c r="F40" s="16">
        <v>0</v>
      </c>
      <c r="G40" s="27">
        <v>0</v>
      </c>
      <c r="H40" s="104">
        <v>0</v>
      </c>
      <c r="I40" s="105"/>
      <c r="J40" s="105"/>
      <c r="K40" s="105"/>
      <c r="L40" s="106"/>
      <c r="M40" s="27">
        <v>0</v>
      </c>
      <c r="N40" s="27">
        <v>0</v>
      </c>
      <c r="O40" s="42"/>
    </row>
    <row r="41" spans="1:15" ht="30.75" customHeight="1" x14ac:dyDescent="0.25">
      <c r="A41" s="91"/>
      <c r="B41" s="66" t="s">
        <v>43</v>
      </c>
      <c r="C41" s="69" t="s">
        <v>9</v>
      </c>
      <c r="D41" s="72"/>
      <c r="E41" s="75" t="s">
        <v>0</v>
      </c>
      <c r="F41" s="77" t="s">
        <v>6</v>
      </c>
      <c r="G41" s="83" t="s">
        <v>4</v>
      </c>
      <c r="H41" s="48" t="s">
        <v>53</v>
      </c>
      <c r="I41" s="46" t="s">
        <v>26</v>
      </c>
      <c r="J41" s="47"/>
      <c r="K41" s="47"/>
      <c r="L41" s="47"/>
      <c r="M41" s="79" t="s">
        <v>24</v>
      </c>
      <c r="N41" s="79" t="s">
        <v>8</v>
      </c>
      <c r="O41" s="40"/>
    </row>
    <row r="42" spans="1:15" ht="30.75" customHeight="1" x14ac:dyDescent="0.25">
      <c r="A42" s="91"/>
      <c r="B42" s="67"/>
      <c r="C42" s="70"/>
      <c r="D42" s="73"/>
      <c r="E42" s="76"/>
      <c r="F42" s="78"/>
      <c r="G42" s="84"/>
      <c r="H42" s="49"/>
      <c r="I42" s="38" t="s">
        <v>19</v>
      </c>
      <c r="J42" s="38" t="s">
        <v>20</v>
      </c>
      <c r="K42" s="38" t="s">
        <v>21</v>
      </c>
      <c r="L42" s="38" t="s">
        <v>22</v>
      </c>
      <c r="M42" s="80"/>
      <c r="N42" s="80"/>
      <c r="O42" s="81"/>
    </row>
    <row r="43" spans="1:15" ht="30.75" customHeight="1" x14ac:dyDescent="0.25">
      <c r="A43" s="116"/>
      <c r="B43" s="68"/>
      <c r="C43" s="71"/>
      <c r="D43" s="74"/>
      <c r="E43" s="8">
        <f>F43+G43+H43+M43+N43</f>
        <v>5</v>
      </c>
      <c r="F43" s="11">
        <v>1</v>
      </c>
      <c r="G43" s="20">
        <v>1</v>
      </c>
      <c r="H43" s="35">
        <f>SUM(I43:L43)</f>
        <v>1</v>
      </c>
      <c r="I43" s="35">
        <v>0</v>
      </c>
      <c r="J43" s="35">
        <v>0</v>
      </c>
      <c r="K43" s="35">
        <v>0</v>
      </c>
      <c r="L43" s="35">
        <v>1</v>
      </c>
      <c r="M43" s="10">
        <v>1</v>
      </c>
      <c r="N43" s="10">
        <v>1</v>
      </c>
      <c r="O43" s="82"/>
    </row>
    <row r="44" spans="1:15" ht="30.75" customHeight="1" x14ac:dyDescent="0.25">
      <c r="A44" s="90" t="s">
        <v>36</v>
      </c>
      <c r="B44" s="117" t="s">
        <v>31</v>
      </c>
      <c r="C44" s="86" t="s">
        <v>9</v>
      </c>
      <c r="D44" s="3" t="s">
        <v>17</v>
      </c>
      <c r="E44" s="9">
        <f>SUM(F44:N44)</f>
        <v>0</v>
      </c>
      <c r="F44" s="16">
        <f>SUM(F45:F48)</f>
        <v>0</v>
      </c>
      <c r="G44" s="26">
        <f>SUM(G45:G48)</f>
        <v>0</v>
      </c>
      <c r="H44" s="61">
        <f>SUM(H45:H48)</f>
        <v>0</v>
      </c>
      <c r="I44" s="62"/>
      <c r="J44" s="62"/>
      <c r="K44" s="62"/>
      <c r="L44" s="63"/>
      <c r="M44" s="9">
        <f>SUM(M45:M48)</f>
        <v>0</v>
      </c>
      <c r="N44" s="9">
        <f>SUM(N45:N48)</f>
        <v>0</v>
      </c>
      <c r="O44" s="40" t="s">
        <v>57</v>
      </c>
    </row>
    <row r="45" spans="1:15" ht="30.75" customHeight="1" x14ac:dyDescent="0.25">
      <c r="A45" s="91"/>
      <c r="B45" s="117"/>
      <c r="C45" s="87"/>
      <c r="D45" s="3" t="s">
        <v>10</v>
      </c>
      <c r="E45" s="9">
        <f>SUM(F45:N45)</f>
        <v>0</v>
      </c>
      <c r="F45" s="16">
        <v>0</v>
      </c>
      <c r="G45" s="26">
        <v>0</v>
      </c>
      <c r="H45" s="43">
        <v>0</v>
      </c>
      <c r="I45" s="44"/>
      <c r="J45" s="44"/>
      <c r="K45" s="44"/>
      <c r="L45" s="45"/>
      <c r="M45" s="9">
        <v>0</v>
      </c>
      <c r="N45" s="9">
        <v>0</v>
      </c>
      <c r="O45" s="41"/>
    </row>
    <row r="46" spans="1:15" ht="30.75" customHeight="1" x14ac:dyDescent="0.25">
      <c r="A46" s="91"/>
      <c r="B46" s="117"/>
      <c r="C46" s="87"/>
      <c r="D46" s="3" t="s">
        <v>11</v>
      </c>
      <c r="E46" s="9">
        <f>SUM(F46:N46)</f>
        <v>0</v>
      </c>
      <c r="F46" s="16">
        <v>0</v>
      </c>
      <c r="G46" s="26">
        <v>0</v>
      </c>
      <c r="H46" s="43">
        <v>0</v>
      </c>
      <c r="I46" s="44"/>
      <c r="J46" s="44"/>
      <c r="K46" s="44"/>
      <c r="L46" s="45"/>
      <c r="M46" s="9">
        <v>0</v>
      </c>
      <c r="N46" s="9">
        <v>0</v>
      </c>
      <c r="O46" s="41"/>
    </row>
    <row r="47" spans="1:15" ht="38.25" x14ac:dyDescent="0.25">
      <c r="A47" s="91"/>
      <c r="B47" s="117"/>
      <c r="C47" s="87"/>
      <c r="D47" s="3" t="s">
        <v>1</v>
      </c>
      <c r="E47" s="9">
        <f>SUM(F47:N47)</f>
        <v>0</v>
      </c>
      <c r="F47" s="16">
        <v>0</v>
      </c>
      <c r="G47" s="26">
        <v>0</v>
      </c>
      <c r="H47" s="43">
        <v>0</v>
      </c>
      <c r="I47" s="44"/>
      <c r="J47" s="44"/>
      <c r="K47" s="44"/>
      <c r="L47" s="45"/>
      <c r="M47" s="9">
        <v>0</v>
      </c>
      <c r="N47" s="9">
        <v>0</v>
      </c>
      <c r="O47" s="41"/>
    </row>
    <row r="48" spans="1:15" ht="70.5" customHeight="1" x14ac:dyDescent="0.25">
      <c r="A48" s="91"/>
      <c r="B48" s="117"/>
      <c r="C48" s="87"/>
      <c r="D48" s="5" t="s">
        <v>12</v>
      </c>
      <c r="E48" s="9">
        <f>SUM(F48:N48)</f>
        <v>0</v>
      </c>
      <c r="F48" s="16">
        <v>0</v>
      </c>
      <c r="G48" s="26">
        <v>0</v>
      </c>
      <c r="H48" s="43">
        <v>0</v>
      </c>
      <c r="I48" s="44"/>
      <c r="J48" s="44"/>
      <c r="K48" s="44"/>
      <c r="L48" s="45"/>
      <c r="M48" s="9">
        <v>0</v>
      </c>
      <c r="N48" s="9">
        <v>0</v>
      </c>
      <c r="O48" s="42"/>
    </row>
    <row r="49" spans="1:15" ht="30.75" customHeight="1" x14ac:dyDescent="0.25">
      <c r="A49" s="91"/>
      <c r="B49" s="66" t="s">
        <v>43</v>
      </c>
      <c r="C49" s="69" t="s">
        <v>9</v>
      </c>
      <c r="D49" s="72"/>
      <c r="E49" s="75" t="s">
        <v>0</v>
      </c>
      <c r="F49" s="77" t="s">
        <v>6</v>
      </c>
      <c r="G49" s="83" t="s">
        <v>4</v>
      </c>
      <c r="H49" s="48" t="s">
        <v>53</v>
      </c>
      <c r="I49" s="46" t="s">
        <v>26</v>
      </c>
      <c r="J49" s="47"/>
      <c r="K49" s="47"/>
      <c r="L49" s="47"/>
      <c r="M49" s="79" t="s">
        <v>24</v>
      </c>
      <c r="N49" s="79" t="s">
        <v>8</v>
      </c>
      <c r="O49" s="40"/>
    </row>
    <row r="50" spans="1:15" ht="30.75" customHeight="1" x14ac:dyDescent="0.25">
      <c r="A50" s="91"/>
      <c r="B50" s="67"/>
      <c r="C50" s="70"/>
      <c r="D50" s="73"/>
      <c r="E50" s="76"/>
      <c r="F50" s="78"/>
      <c r="G50" s="84"/>
      <c r="H50" s="49"/>
      <c r="I50" s="38" t="s">
        <v>19</v>
      </c>
      <c r="J50" s="38" t="s">
        <v>20</v>
      </c>
      <c r="K50" s="38" t="s">
        <v>21</v>
      </c>
      <c r="L50" s="38" t="s">
        <v>22</v>
      </c>
      <c r="M50" s="80"/>
      <c r="N50" s="80"/>
      <c r="O50" s="81"/>
    </row>
    <row r="51" spans="1:15" ht="30.75" customHeight="1" x14ac:dyDescent="0.25">
      <c r="A51" s="116"/>
      <c r="B51" s="68"/>
      <c r="C51" s="71"/>
      <c r="D51" s="74"/>
      <c r="E51" s="8">
        <f>F51+G51+H51+M51+N51</f>
        <v>0</v>
      </c>
      <c r="F51" s="11">
        <v>0</v>
      </c>
      <c r="G51" s="20">
        <v>0</v>
      </c>
      <c r="H51" s="35">
        <f>SUM(I51:L51)</f>
        <v>0</v>
      </c>
      <c r="I51" s="35">
        <v>0</v>
      </c>
      <c r="J51" s="35">
        <v>0</v>
      </c>
      <c r="K51" s="35">
        <v>0</v>
      </c>
      <c r="L51" s="35">
        <v>0</v>
      </c>
      <c r="M51" s="10">
        <v>0</v>
      </c>
      <c r="N51" s="10">
        <v>0</v>
      </c>
      <c r="O51" s="82"/>
    </row>
    <row r="52" spans="1:15" ht="30.75" customHeight="1" x14ac:dyDescent="0.25">
      <c r="A52" s="90" t="s">
        <v>37</v>
      </c>
      <c r="B52" s="117" t="s">
        <v>38</v>
      </c>
      <c r="C52" s="86" t="s">
        <v>9</v>
      </c>
      <c r="D52" s="3" t="s">
        <v>17</v>
      </c>
      <c r="E52" s="9">
        <f>SUM(F52:N52)</f>
        <v>1450</v>
      </c>
      <c r="F52" s="16">
        <f>SUM(F53:F56)</f>
        <v>0</v>
      </c>
      <c r="G52" s="24">
        <f>SUM(G53:G56)</f>
        <v>450</v>
      </c>
      <c r="H52" s="96">
        <f>SUM(H53:H56)</f>
        <v>400</v>
      </c>
      <c r="I52" s="97"/>
      <c r="J52" s="97"/>
      <c r="K52" s="97"/>
      <c r="L52" s="49"/>
      <c r="M52" s="9">
        <f>SUM(M53:M56)</f>
        <v>300</v>
      </c>
      <c r="N52" s="9">
        <f>SUM(N53:N56)</f>
        <v>300</v>
      </c>
      <c r="O52" s="40" t="s">
        <v>61</v>
      </c>
    </row>
    <row r="53" spans="1:15" ht="30.75" customHeight="1" x14ac:dyDescent="0.25">
      <c r="A53" s="91"/>
      <c r="B53" s="117"/>
      <c r="C53" s="87"/>
      <c r="D53" s="3" t="s">
        <v>10</v>
      </c>
      <c r="E53" s="9">
        <f>SUM(F53:N53)</f>
        <v>0</v>
      </c>
      <c r="F53" s="16">
        <v>0</v>
      </c>
      <c r="G53" s="24">
        <v>0</v>
      </c>
      <c r="H53" s="43">
        <v>0</v>
      </c>
      <c r="I53" s="44"/>
      <c r="J53" s="44"/>
      <c r="K53" s="44"/>
      <c r="L53" s="45"/>
      <c r="M53" s="9">
        <v>0</v>
      </c>
      <c r="N53" s="9">
        <v>0</v>
      </c>
      <c r="O53" s="41"/>
    </row>
    <row r="54" spans="1:15" ht="30.75" customHeight="1" x14ac:dyDescent="0.25">
      <c r="A54" s="91"/>
      <c r="B54" s="117"/>
      <c r="C54" s="87"/>
      <c r="D54" s="3" t="s">
        <v>11</v>
      </c>
      <c r="E54" s="9">
        <f>SUM(F54:N54)</f>
        <v>0</v>
      </c>
      <c r="F54" s="16">
        <v>0</v>
      </c>
      <c r="G54" s="24">
        <v>0</v>
      </c>
      <c r="H54" s="43">
        <v>0</v>
      </c>
      <c r="I54" s="44"/>
      <c r="J54" s="44"/>
      <c r="K54" s="44"/>
      <c r="L54" s="45"/>
      <c r="M54" s="9">
        <v>0</v>
      </c>
      <c r="N54" s="9">
        <v>0</v>
      </c>
      <c r="O54" s="41"/>
    </row>
    <row r="55" spans="1:15" ht="38.25" x14ac:dyDescent="0.25">
      <c r="A55" s="91"/>
      <c r="B55" s="117"/>
      <c r="C55" s="87"/>
      <c r="D55" s="3" t="s">
        <v>1</v>
      </c>
      <c r="E55" s="9">
        <f>SUM(F55:N55)</f>
        <v>1450</v>
      </c>
      <c r="F55" s="16">
        <v>0</v>
      </c>
      <c r="G55" s="24">
        <f>100+200+150</f>
        <v>450</v>
      </c>
      <c r="H55" s="43">
        <f>300+100</f>
        <v>400</v>
      </c>
      <c r="I55" s="44"/>
      <c r="J55" s="44"/>
      <c r="K55" s="44"/>
      <c r="L55" s="45"/>
      <c r="M55" s="25">
        <v>300</v>
      </c>
      <c r="N55" s="25">
        <v>300</v>
      </c>
      <c r="O55" s="41"/>
    </row>
    <row r="56" spans="1:15" ht="85.5" customHeight="1" x14ac:dyDescent="0.25">
      <c r="A56" s="91"/>
      <c r="B56" s="117"/>
      <c r="C56" s="87"/>
      <c r="D56" s="5" t="s">
        <v>12</v>
      </c>
      <c r="E56" s="9">
        <f>SUM(F56:N56)</f>
        <v>0</v>
      </c>
      <c r="F56" s="16">
        <v>0</v>
      </c>
      <c r="G56" s="24">
        <v>0</v>
      </c>
      <c r="H56" s="43">
        <v>0</v>
      </c>
      <c r="I56" s="44"/>
      <c r="J56" s="44"/>
      <c r="K56" s="44"/>
      <c r="L56" s="45"/>
      <c r="M56" s="9">
        <v>0</v>
      </c>
      <c r="N56" s="9">
        <v>0</v>
      </c>
      <c r="O56" s="42"/>
    </row>
    <row r="57" spans="1:15" ht="30.75" customHeight="1" x14ac:dyDescent="0.25">
      <c r="A57" s="91"/>
      <c r="B57" s="66" t="s">
        <v>43</v>
      </c>
      <c r="C57" s="69" t="s">
        <v>9</v>
      </c>
      <c r="D57" s="72"/>
      <c r="E57" s="75" t="s">
        <v>0</v>
      </c>
      <c r="F57" s="77" t="s">
        <v>6</v>
      </c>
      <c r="G57" s="83" t="s">
        <v>4</v>
      </c>
      <c r="H57" s="48" t="s">
        <v>53</v>
      </c>
      <c r="I57" s="46" t="s">
        <v>26</v>
      </c>
      <c r="J57" s="47"/>
      <c r="K57" s="47"/>
      <c r="L57" s="47"/>
      <c r="M57" s="79" t="s">
        <v>24</v>
      </c>
      <c r="N57" s="79" t="s">
        <v>8</v>
      </c>
      <c r="O57" s="40"/>
    </row>
    <row r="58" spans="1:15" ht="30.75" customHeight="1" x14ac:dyDescent="0.25">
      <c r="A58" s="91"/>
      <c r="B58" s="67"/>
      <c r="C58" s="70"/>
      <c r="D58" s="73"/>
      <c r="E58" s="76"/>
      <c r="F58" s="78"/>
      <c r="G58" s="84"/>
      <c r="H58" s="49"/>
      <c r="I58" s="38" t="s">
        <v>19</v>
      </c>
      <c r="J58" s="38" t="s">
        <v>20</v>
      </c>
      <c r="K58" s="38" t="s">
        <v>21</v>
      </c>
      <c r="L58" s="38" t="s">
        <v>22</v>
      </c>
      <c r="M58" s="80"/>
      <c r="N58" s="80"/>
      <c r="O58" s="81"/>
    </row>
    <row r="59" spans="1:15" ht="30.75" customHeight="1" x14ac:dyDescent="0.25">
      <c r="A59" s="116"/>
      <c r="B59" s="68"/>
      <c r="C59" s="71"/>
      <c r="D59" s="74"/>
      <c r="E59" s="8">
        <f>F59+G59+H59+M59+N59</f>
        <v>4</v>
      </c>
      <c r="F59" s="11">
        <v>1</v>
      </c>
      <c r="G59" s="20">
        <v>1</v>
      </c>
      <c r="H59" s="35">
        <f>SUM(I59:L59)</f>
        <v>1</v>
      </c>
      <c r="I59" s="35">
        <v>0</v>
      </c>
      <c r="J59" s="35">
        <v>0</v>
      </c>
      <c r="K59" s="35">
        <v>0</v>
      </c>
      <c r="L59" s="35">
        <v>1</v>
      </c>
      <c r="M59" s="10">
        <v>1</v>
      </c>
      <c r="N59" s="10">
        <v>0</v>
      </c>
      <c r="O59" s="82"/>
    </row>
    <row r="60" spans="1:15" ht="30.75" customHeight="1" x14ac:dyDescent="0.25">
      <c r="A60" s="90" t="s">
        <v>39</v>
      </c>
      <c r="B60" s="117" t="s">
        <v>40</v>
      </c>
      <c r="C60" s="86" t="s">
        <v>9</v>
      </c>
      <c r="D60" s="3" t="s">
        <v>17</v>
      </c>
      <c r="E60" s="9">
        <f>SUM(F60:N60)</f>
        <v>600</v>
      </c>
      <c r="F60" s="16">
        <f>SUM(F61:F64)</f>
        <v>0</v>
      </c>
      <c r="G60" s="24">
        <f>SUM(G61:G64)</f>
        <v>0</v>
      </c>
      <c r="H60" s="61">
        <f>SUM(H61:H64)</f>
        <v>600</v>
      </c>
      <c r="I60" s="62"/>
      <c r="J60" s="62"/>
      <c r="K60" s="62"/>
      <c r="L60" s="63"/>
      <c r="M60" s="9">
        <f>SUM(M61:M64)</f>
        <v>0</v>
      </c>
      <c r="N60" s="9">
        <f>SUM(N61:N64)</f>
        <v>0</v>
      </c>
      <c r="O60" s="40" t="s">
        <v>61</v>
      </c>
    </row>
    <row r="61" spans="1:15" ht="30.75" customHeight="1" x14ac:dyDescent="0.25">
      <c r="A61" s="91"/>
      <c r="B61" s="117"/>
      <c r="C61" s="87"/>
      <c r="D61" s="3" t="s">
        <v>10</v>
      </c>
      <c r="E61" s="9">
        <f>SUM(F61:N61)</f>
        <v>0</v>
      </c>
      <c r="F61" s="16">
        <v>0</v>
      </c>
      <c r="G61" s="24">
        <v>0</v>
      </c>
      <c r="H61" s="43">
        <v>0</v>
      </c>
      <c r="I61" s="44"/>
      <c r="J61" s="44"/>
      <c r="K61" s="44"/>
      <c r="L61" s="45"/>
      <c r="M61" s="9">
        <v>0</v>
      </c>
      <c r="N61" s="9">
        <v>0</v>
      </c>
      <c r="O61" s="41"/>
    </row>
    <row r="62" spans="1:15" ht="30.75" customHeight="1" x14ac:dyDescent="0.25">
      <c r="A62" s="91"/>
      <c r="B62" s="117"/>
      <c r="C62" s="87"/>
      <c r="D62" s="3" t="s">
        <v>11</v>
      </c>
      <c r="E62" s="9">
        <f>SUM(F62:N62)</f>
        <v>0</v>
      </c>
      <c r="F62" s="16">
        <v>0</v>
      </c>
      <c r="G62" s="24">
        <v>0</v>
      </c>
      <c r="H62" s="43">
        <v>0</v>
      </c>
      <c r="I62" s="44"/>
      <c r="J62" s="44"/>
      <c r="K62" s="44"/>
      <c r="L62" s="45"/>
      <c r="M62" s="9">
        <v>0</v>
      </c>
      <c r="N62" s="9">
        <v>0</v>
      </c>
      <c r="O62" s="41"/>
    </row>
    <row r="63" spans="1:15" ht="38.25" x14ac:dyDescent="0.25">
      <c r="A63" s="91"/>
      <c r="B63" s="117"/>
      <c r="C63" s="87"/>
      <c r="D63" s="3" t="s">
        <v>1</v>
      </c>
      <c r="E63" s="9">
        <f>SUM(F63:N63)</f>
        <v>600</v>
      </c>
      <c r="F63" s="16">
        <v>0</v>
      </c>
      <c r="G63" s="24">
        <v>0</v>
      </c>
      <c r="H63" s="43">
        <f>0+100+552-52</f>
        <v>600</v>
      </c>
      <c r="I63" s="44"/>
      <c r="J63" s="44"/>
      <c r="K63" s="44"/>
      <c r="L63" s="45"/>
      <c r="M63" s="25">
        <v>0</v>
      </c>
      <c r="N63" s="25">
        <v>0</v>
      </c>
      <c r="O63" s="41"/>
    </row>
    <row r="64" spans="1:15" ht="86.25" customHeight="1" x14ac:dyDescent="0.25">
      <c r="A64" s="91"/>
      <c r="B64" s="117"/>
      <c r="C64" s="87"/>
      <c r="D64" s="5" t="s">
        <v>12</v>
      </c>
      <c r="E64" s="9">
        <f>SUM(F64:N64)</f>
        <v>0</v>
      </c>
      <c r="F64" s="16">
        <v>0</v>
      </c>
      <c r="G64" s="24">
        <v>0</v>
      </c>
      <c r="H64" s="43">
        <v>0</v>
      </c>
      <c r="I64" s="44"/>
      <c r="J64" s="44"/>
      <c r="K64" s="44"/>
      <c r="L64" s="45"/>
      <c r="M64" s="9">
        <v>0</v>
      </c>
      <c r="N64" s="9">
        <v>0</v>
      </c>
      <c r="O64" s="42"/>
    </row>
    <row r="65" spans="1:15" ht="30.75" customHeight="1" x14ac:dyDescent="0.25">
      <c r="A65" s="91"/>
      <c r="B65" s="66" t="s">
        <v>43</v>
      </c>
      <c r="C65" s="69" t="s">
        <v>9</v>
      </c>
      <c r="D65" s="72"/>
      <c r="E65" s="75" t="s">
        <v>0</v>
      </c>
      <c r="F65" s="77" t="s">
        <v>6</v>
      </c>
      <c r="G65" s="83" t="s">
        <v>4</v>
      </c>
      <c r="H65" s="48" t="s">
        <v>53</v>
      </c>
      <c r="I65" s="46" t="s">
        <v>26</v>
      </c>
      <c r="J65" s="47"/>
      <c r="K65" s="47"/>
      <c r="L65" s="47"/>
      <c r="M65" s="79" t="s">
        <v>24</v>
      </c>
      <c r="N65" s="79" t="s">
        <v>8</v>
      </c>
      <c r="O65" s="40"/>
    </row>
    <row r="66" spans="1:15" ht="30.75" customHeight="1" x14ac:dyDescent="0.25">
      <c r="A66" s="91"/>
      <c r="B66" s="67"/>
      <c r="C66" s="70"/>
      <c r="D66" s="73"/>
      <c r="E66" s="76"/>
      <c r="F66" s="78"/>
      <c r="G66" s="84"/>
      <c r="H66" s="49"/>
      <c r="I66" s="38" t="s">
        <v>19</v>
      </c>
      <c r="J66" s="38" t="s">
        <v>20</v>
      </c>
      <c r="K66" s="38" t="s">
        <v>21</v>
      </c>
      <c r="L66" s="38" t="s">
        <v>22</v>
      </c>
      <c r="M66" s="80"/>
      <c r="N66" s="80"/>
      <c r="O66" s="81"/>
    </row>
    <row r="67" spans="1:15" ht="30.75" customHeight="1" x14ac:dyDescent="0.25">
      <c r="A67" s="116"/>
      <c r="B67" s="68"/>
      <c r="C67" s="71"/>
      <c r="D67" s="74"/>
      <c r="E67" s="8">
        <f>F67+G67+H67+M67+N67</f>
        <v>1</v>
      </c>
      <c r="F67" s="11">
        <v>0</v>
      </c>
      <c r="G67" s="20">
        <v>1</v>
      </c>
      <c r="H67" s="35">
        <f>SUM(I67:L67)</f>
        <v>0</v>
      </c>
      <c r="I67" s="35">
        <v>0</v>
      </c>
      <c r="J67" s="35">
        <v>0</v>
      </c>
      <c r="K67" s="35">
        <v>0</v>
      </c>
      <c r="L67" s="35">
        <v>0</v>
      </c>
      <c r="M67" s="18">
        <v>0</v>
      </c>
      <c r="N67" s="18">
        <v>0</v>
      </c>
      <c r="O67" s="82"/>
    </row>
    <row r="68" spans="1:15" ht="30.75" customHeight="1" x14ac:dyDescent="0.25">
      <c r="A68" s="90" t="s">
        <v>51</v>
      </c>
      <c r="B68" s="117" t="s">
        <v>52</v>
      </c>
      <c r="C68" s="86" t="s">
        <v>9</v>
      </c>
      <c r="D68" s="3" t="s">
        <v>17</v>
      </c>
      <c r="E68" s="9">
        <f>SUM(F68:N68)</f>
        <v>650</v>
      </c>
      <c r="F68" s="12">
        <f>SUM(F69:F72)</f>
        <v>0</v>
      </c>
      <c r="G68" s="24">
        <f>SUM(G69:G72)</f>
        <v>250</v>
      </c>
      <c r="H68" s="61">
        <f>SUM(H69:H72)</f>
        <v>400</v>
      </c>
      <c r="I68" s="62"/>
      <c r="J68" s="62"/>
      <c r="K68" s="62"/>
      <c r="L68" s="63"/>
      <c r="M68" s="9">
        <f>SUM(M69:M72)</f>
        <v>0</v>
      </c>
      <c r="N68" s="9">
        <f>SUM(N69:N72)</f>
        <v>0</v>
      </c>
      <c r="O68" s="40" t="s">
        <v>61</v>
      </c>
    </row>
    <row r="69" spans="1:15" ht="30.75" customHeight="1" x14ac:dyDescent="0.25">
      <c r="A69" s="91"/>
      <c r="B69" s="117"/>
      <c r="C69" s="87"/>
      <c r="D69" s="3" t="s">
        <v>10</v>
      </c>
      <c r="E69" s="9">
        <f>SUM(F69:N69)</f>
        <v>0</v>
      </c>
      <c r="F69" s="12">
        <v>0</v>
      </c>
      <c r="G69" s="24">
        <v>0</v>
      </c>
      <c r="H69" s="43">
        <v>0</v>
      </c>
      <c r="I69" s="44"/>
      <c r="J69" s="44"/>
      <c r="K69" s="44"/>
      <c r="L69" s="45"/>
      <c r="M69" s="9">
        <v>0</v>
      </c>
      <c r="N69" s="9">
        <v>0</v>
      </c>
      <c r="O69" s="41"/>
    </row>
    <row r="70" spans="1:15" ht="30.75" customHeight="1" x14ac:dyDescent="0.25">
      <c r="A70" s="91"/>
      <c r="B70" s="117"/>
      <c r="C70" s="87"/>
      <c r="D70" s="3" t="s">
        <v>11</v>
      </c>
      <c r="E70" s="9">
        <f>SUM(F70:N70)</f>
        <v>0</v>
      </c>
      <c r="F70" s="12">
        <v>0</v>
      </c>
      <c r="G70" s="24">
        <v>0</v>
      </c>
      <c r="H70" s="43">
        <v>0</v>
      </c>
      <c r="I70" s="44"/>
      <c r="J70" s="44"/>
      <c r="K70" s="44"/>
      <c r="L70" s="45"/>
      <c r="M70" s="9">
        <v>0</v>
      </c>
      <c r="N70" s="9">
        <v>0</v>
      </c>
      <c r="O70" s="41"/>
    </row>
    <row r="71" spans="1:15" ht="38.25" x14ac:dyDescent="0.25">
      <c r="A71" s="91"/>
      <c r="B71" s="117"/>
      <c r="C71" s="87"/>
      <c r="D71" s="3" t="s">
        <v>1</v>
      </c>
      <c r="E71" s="9">
        <f>SUM(F71:N71)</f>
        <v>650</v>
      </c>
      <c r="F71" s="12">
        <v>0</v>
      </c>
      <c r="G71" s="24">
        <v>250</v>
      </c>
      <c r="H71" s="43">
        <f>0+400</f>
        <v>400</v>
      </c>
      <c r="I71" s="44"/>
      <c r="J71" s="44"/>
      <c r="K71" s="44"/>
      <c r="L71" s="45"/>
      <c r="M71" s="9">
        <v>0</v>
      </c>
      <c r="N71" s="9">
        <v>0</v>
      </c>
      <c r="O71" s="41"/>
    </row>
    <row r="72" spans="1:15" ht="90" customHeight="1" x14ac:dyDescent="0.25">
      <c r="A72" s="91"/>
      <c r="B72" s="117"/>
      <c r="C72" s="87"/>
      <c r="D72" s="5" t="s">
        <v>12</v>
      </c>
      <c r="E72" s="9">
        <f>SUM(F72:N72)</f>
        <v>0</v>
      </c>
      <c r="F72" s="12">
        <v>0</v>
      </c>
      <c r="G72" s="24">
        <v>0</v>
      </c>
      <c r="H72" s="43">
        <v>0</v>
      </c>
      <c r="I72" s="44"/>
      <c r="J72" s="44"/>
      <c r="K72" s="44"/>
      <c r="L72" s="45"/>
      <c r="M72" s="9">
        <v>0</v>
      </c>
      <c r="N72" s="9">
        <v>0</v>
      </c>
      <c r="O72" s="42"/>
    </row>
    <row r="73" spans="1:15" ht="30.75" customHeight="1" x14ac:dyDescent="0.25">
      <c r="A73" s="91"/>
      <c r="B73" s="93" t="s">
        <v>43</v>
      </c>
      <c r="C73" s="69" t="s">
        <v>9</v>
      </c>
      <c r="D73" s="72"/>
      <c r="E73" s="75" t="s">
        <v>0</v>
      </c>
      <c r="F73" s="88" t="s">
        <v>6</v>
      </c>
      <c r="G73" s="83" t="s">
        <v>4</v>
      </c>
      <c r="H73" s="48" t="s">
        <v>53</v>
      </c>
      <c r="I73" s="46" t="s">
        <v>26</v>
      </c>
      <c r="J73" s="47"/>
      <c r="K73" s="47"/>
      <c r="L73" s="47"/>
      <c r="M73" s="79" t="s">
        <v>24</v>
      </c>
      <c r="N73" s="79" t="s">
        <v>8</v>
      </c>
      <c r="O73" s="40"/>
    </row>
    <row r="74" spans="1:15" ht="30.75" customHeight="1" x14ac:dyDescent="0.25">
      <c r="A74" s="91"/>
      <c r="B74" s="94"/>
      <c r="C74" s="70"/>
      <c r="D74" s="73"/>
      <c r="E74" s="76"/>
      <c r="F74" s="89"/>
      <c r="G74" s="84"/>
      <c r="H74" s="49"/>
      <c r="I74" s="38" t="s">
        <v>19</v>
      </c>
      <c r="J74" s="38" t="s">
        <v>20</v>
      </c>
      <c r="K74" s="38" t="s">
        <v>21</v>
      </c>
      <c r="L74" s="38" t="s">
        <v>22</v>
      </c>
      <c r="M74" s="80"/>
      <c r="N74" s="80"/>
      <c r="O74" s="81"/>
    </row>
    <row r="75" spans="1:15" ht="30.75" customHeight="1" x14ac:dyDescent="0.25">
      <c r="A75" s="116"/>
      <c r="B75" s="95"/>
      <c r="C75" s="71"/>
      <c r="D75" s="74"/>
      <c r="E75" s="8">
        <f>F75+G75+H75+M75+N75</f>
        <v>1</v>
      </c>
      <c r="F75" s="10">
        <v>0</v>
      </c>
      <c r="G75" s="18">
        <v>1</v>
      </c>
      <c r="H75" s="35">
        <f>SUM(I75:L75)</f>
        <v>0</v>
      </c>
      <c r="I75" s="35">
        <v>0</v>
      </c>
      <c r="J75" s="35">
        <v>0</v>
      </c>
      <c r="K75" s="35">
        <v>0</v>
      </c>
      <c r="L75" s="35">
        <v>0</v>
      </c>
      <c r="M75" s="10">
        <v>0</v>
      </c>
      <c r="N75" s="10">
        <v>0</v>
      </c>
      <c r="O75" s="82"/>
    </row>
    <row r="76" spans="1:15" ht="30.75" customHeight="1" x14ac:dyDescent="0.25">
      <c r="A76" s="90" t="s">
        <v>32</v>
      </c>
      <c r="B76" s="92" t="s">
        <v>44</v>
      </c>
      <c r="C76" s="86" t="s">
        <v>9</v>
      </c>
      <c r="D76" s="3" t="s">
        <v>17</v>
      </c>
      <c r="E76" s="9">
        <f t="shared" ref="E76:E85" si="5">SUM(F76:N76)</f>
        <v>2099.96801</v>
      </c>
      <c r="F76" s="16">
        <f>SUM(F77:F80)</f>
        <v>300</v>
      </c>
      <c r="G76" s="9">
        <f>SUM(G77:G80)</f>
        <v>300</v>
      </c>
      <c r="H76" s="61">
        <f>SUM(H77:H80)</f>
        <v>499.96800999999999</v>
      </c>
      <c r="I76" s="62"/>
      <c r="J76" s="62"/>
      <c r="K76" s="62"/>
      <c r="L76" s="63"/>
      <c r="M76" s="9">
        <f>SUM(M77:M80)</f>
        <v>500</v>
      </c>
      <c r="N76" s="9">
        <f>SUM(N77:N80)</f>
        <v>500</v>
      </c>
      <c r="O76" s="40" t="s">
        <v>61</v>
      </c>
    </row>
    <row r="77" spans="1:15" ht="30.75" customHeight="1" x14ac:dyDescent="0.25">
      <c r="A77" s="91"/>
      <c r="B77" s="92"/>
      <c r="C77" s="87"/>
      <c r="D77" s="3" t="s">
        <v>10</v>
      </c>
      <c r="E77" s="9">
        <f t="shared" si="5"/>
        <v>0</v>
      </c>
      <c r="F77" s="12">
        <f t="shared" ref="F77:G77" si="6">F82+F90</f>
        <v>0</v>
      </c>
      <c r="G77" s="12">
        <f t="shared" si="6"/>
        <v>0</v>
      </c>
      <c r="H77" s="51">
        <f t="shared" ref="H77:H79" si="7">H82+H90</f>
        <v>0</v>
      </c>
      <c r="I77" s="52"/>
      <c r="J77" s="52"/>
      <c r="K77" s="52"/>
      <c r="L77" s="53"/>
      <c r="M77" s="12">
        <f t="shared" ref="M77:N79" si="8">M82+M90</f>
        <v>0</v>
      </c>
      <c r="N77" s="12">
        <f t="shared" si="8"/>
        <v>0</v>
      </c>
      <c r="O77" s="41"/>
    </row>
    <row r="78" spans="1:15" ht="30.75" customHeight="1" x14ac:dyDescent="0.25">
      <c r="A78" s="91"/>
      <c r="B78" s="92"/>
      <c r="C78" s="87"/>
      <c r="D78" s="3" t="s">
        <v>11</v>
      </c>
      <c r="E78" s="9">
        <f t="shared" si="5"/>
        <v>0</v>
      </c>
      <c r="F78" s="12">
        <f t="shared" ref="F78:G78" si="9">F83+F91</f>
        <v>0</v>
      </c>
      <c r="G78" s="12">
        <f t="shared" si="9"/>
        <v>0</v>
      </c>
      <c r="H78" s="51">
        <f t="shared" si="7"/>
        <v>0</v>
      </c>
      <c r="I78" s="52"/>
      <c r="J78" s="52"/>
      <c r="K78" s="52"/>
      <c r="L78" s="53"/>
      <c r="M78" s="12">
        <f t="shared" si="8"/>
        <v>0</v>
      </c>
      <c r="N78" s="12">
        <f t="shared" si="8"/>
        <v>0</v>
      </c>
      <c r="O78" s="41"/>
    </row>
    <row r="79" spans="1:15" ht="38.25" x14ac:dyDescent="0.25">
      <c r="A79" s="91"/>
      <c r="B79" s="92"/>
      <c r="C79" s="87"/>
      <c r="D79" s="3" t="s">
        <v>1</v>
      </c>
      <c r="E79" s="9">
        <f t="shared" si="5"/>
        <v>2099.96801</v>
      </c>
      <c r="F79" s="12">
        <f t="shared" ref="F79:G79" si="10">F84+F92</f>
        <v>300</v>
      </c>
      <c r="G79" s="12">
        <f t="shared" si="10"/>
        <v>300</v>
      </c>
      <c r="H79" s="51">
        <f t="shared" si="7"/>
        <v>499.96800999999999</v>
      </c>
      <c r="I79" s="52"/>
      <c r="J79" s="52"/>
      <c r="K79" s="52"/>
      <c r="L79" s="53"/>
      <c r="M79" s="12">
        <f t="shared" si="8"/>
        <v>500</v>
      </c>
      <c r="N79" s="12">
        <f t="shared" si="8"/>
        <v>500</v>
      </c>
      <c r="O79" s="41"/>
    </row>
    <row r="80" spans="1:15" ht="102" customHeight="1" x14ac:dyDescent="0.25">
      <c r="A80" s="91"/>
      <c r="B80" s="92"/>
      <c r="C80" s="87"/>
      <c r="D80" s="5" t="s">
        <v>12</v>
      </c>
      <c r="E80" s="9">
        <f t="shared" si="5"/>
        <v>0</v>
      </c>
      <c r="F80" s="12">
        <f>F85+F93</f>
        <v>0</v>
      </c>
      <c r="G80" s="12">
        <f>G85+G93</f>
        <v>0</v>
      </c>
      <c r="H80" s="51">
        <f>H85+H93</f>
        <v>0</v>
      </c>
      <c r="I80" s="52"/>
      <c r="J80" s="52"/>
      <c r="K80" s="52"/>
      <c r="L80" s="53"/>
      <c r="M80" s="12">
        <f>M85+M93</f>
        <v>0</v>
      </c>
      <c r="N80" s="12">
        <f>N85+N93</f>
        <v>0</v>
      </c>
      <c r="O80" s="42"/>
    </row>
    <row r="81" spans="1:15" ht="30.75" customHeight="1" x14ac:dyDescent="0.25">
      <c r="A81" s="90" t="s">
        <v>25</v>
      </c>
      <c r="B81" s="85" t="s">
        <v>45</v>
      </c>
      <c r="C81" s="86" t="s">
        <v>9</v>
      </c>
      <c r="D81" s="3" t="s">
        <v>17</v>
      </c>
      <c r="E81" s="9">
        <f t="shared" si="5"/>
        <v>0</v>
      </c>
      <c r="F81" s="16">
        <f>SUM(F82:F85)</f>
        <v>0</v>
      </c>
      <c r="G81" s="26">
        <f>SUM(G82:G85)</f>
        <v>0</v>
      </c>
      <c r="H81" s="43">
        <f>SUM(H82:H85)</f>
        <v>0</v>
      </c>
      <c r="I81" s="44"/>
      <c r="J81" s="44"/>
      <c r="K81" s="44"/>
      <c r="L81" s="45"/>
      <c r="M81" s="9">
        <f>SUM(M82:M85)</f>
        <v>0</v>
      </c>
      <c r="N81" s="9">
        <f>SUM(N82:N85)</f>
        <v>0</v>
      </c>
      <c r="O81" s="40" t="s">
        <v>57</v>
      </c>
    </row>
    <row r="82" spans="1:15" ht="30.75" customHeight="1" x14ac:dyDescent="0.25">
      <c r="A82" s="91"/>
      <c r="B82" s="85"/>
      <c r="C82" s="87"/>
      <c r="D82" s="3" t="s">
        <v>10</v>
      </c>
      <c r="E82" s="9">
        <f t="shared" si="5"/>
        <v>0</v>
      </c>
      <c r="F82" s="16">
        <v>0</v>
      </c>
      <c r="G82" s="26">
        <v>0</v>
      </c>
      <c r="H82" s="43">
        <v>0</v>
      </c>
      <c r="I82" s="44"/>
      <c r="J82" s="44"/>
      <c r="K82" s="44"/>
      <c r="L82" s="45"/>
      <c r="M82" s="9">
        <v>0</v>
      </c>
      <c r="N82" s="9">
        <v>0</v>
      </c>
      <c r="O82" s="41"/>
    </row>
    <row r="83" spans="1:15" ht="30.75" customHeight="1" x14ac:dyDescent="0.25">
      <c r="A83" s="91"/>
      <c r="B83" s="85"/>
      <c r="C83" s="87"/>
      <c r="D83" s="3" t="s">
        <v>11</v>
      </c>
      <c r="E83" s="9">
        <f t="shared" si="5"/>
        <v>0</v>
      </c>
      <c r="F83" s="16">
        <v>0</v>
      </c>
      <c r="G83" s="26">
        <v>0</v>
      </c>
      <c r="H83" s="43">
        <v>0</v>
      </c>
      <c r="I83" s="44"/>
      <c r="J83" s="44"/>
      <c r="K83" s="44"/>
      <c r="L83" s="45"/>
      <c r="M83" s="9">
        <v>0</v>
      </c>
      <c r="N83" s="9">
        <v>0</v>
      </c>
      <c r="O83" s="41"/>
    </row>
    <row r="84" spans="1:15" ht="38.25" x14ac:dyDescent="0.25">
      <c r="A84" s="91"/>
      <c r="B84" s="85"/>
      <c r="C84" s="87"/>
      <c r="D84" s="3" t="s">
        <v>1</v>
      </c>
      <c r="E84" s="9">
        <f t="shared" si="5"/>
        <v>0</v>
      </c>
      <c r="F84" s="16">
        <v>0</v>
      </c>
      <c r="G84" s="26">
        <v>0</v>
      </c>
      <c r="H84" s="43">
        <v>0</v>
      </c>
      <c r="I84" s="44"/>
      <c r="J84" s="44"/>
      <c r="K84" s="44"/>
      <c r="L84" s="45"/>
      <c r="M84" s="9">
        <v>0</v>
      </c>
      <c r="N84" s="9">
        <v>0</v>
      </c>
      <c r="O84" s="41"/>
    </row>
    <row r="85" spans="1:15" ht="71.25" customHeight="1" x14ac:dyDescent="0.25">
      <c r="A85" s="91"/>
      <c r="B85" s="85"/>
      <c r="C85" s="87"/>
      <c r="D85" s="5" t="s">
        <v>12</v>
      </c>
      <c r="E85" s="9">
        <f t="shared" si="5"/>
        <v>0</v>
      </c>
      <c r="F85" s="16">
        <v>0</v>
      </c>
      <c r="G85" s="26">
        <v>0</v>
      </c>
      <c r="H85" s="43">
        <v>0</v>
      </c>
      <c r="I85" s="44"/>
      <c r="J85" s="44"/>
      <c r="K85" s="44"/>
      <c r="L85" s="45"/>
      <c r="M85" s="9">
        <v>0</v>
      </c>
      <c r="N85" s="9">
        <v>0</v>
      </c>
      <c r="O85" s="42"/>
    </row>
    <row r="86" spans="1:15" ht="30.75" customHeight="1" x14ac:dyDescent="0.25">
      <c r="A86" s="91"/>
      <c r="B86" s="66" t="s">
        <v>49</v>
      </c>
      <c r="C86" s="69" t="s">
        <v>9</v>
      </c>
      <c r="D86" s="72"/>
      <c r="E86" s="75" t="s">
        <v>0</v>
      </c>
      <c r="F86" s="77" t="s">
        <v>6</v>
      </c>
      <c r="G86" s="83" t="s">
        <v>4</v>
      </c>
      <c r="H86" s="48" t="s">
        <v>53</v>
      </c>
      <c r="I86" s="46" t="s">
        <v>26</v>
      </c>
      <c r="J86" s="47"/>
      <c r="K86" s="47"/>
      <c r="L86" s="47"/>
      <c r="M86" s="79" t="s">
        <v>24</v>
      </c>
      <c r="N86" s="79" t="s">
        <v>8</v>
      </c>
      <c r="O86" s="40"/>
    </row>
    <row r="87" spans="1:15" ht="30.75" customHeight="1" x14ac:dyDescent="0.25">
      <c r="A87" s="91"/>
      <c r="B87" s="67"/>
      <c r="C87" s="70"/>
      <c r="D87" s="73"/>
      <c r="E87" s="76"/>
      <c r="F87" s="78"/>
      <c r="G87" s="84"/>
      <c r="H87" s="49"/>
      <c r="I87" s="38" t="s">
        <v>19</v>
      </c>
      <c r="J87" s="38" t="s">
        <v>20</v>
      </c>
      <c r="K87" s="38" t="s">
        <v>21</v>
      </c>
      <c r="L87" s="38" t="s">
        <v>22</v>
      </c>
      <c r="M87" s="80"/>
      <c r="N87" s="80"/>
      <c r="O87" s="81"/>
    </row>
    <row r="88" spans="1:15" ht="30.75" customHeight="1" x14ac:dyDescent="0.25">
      <c r="A88" s="116"/>
      <c r="B88" s="68"/>
      <c r="C88" s="71"/>
      <c r="D88" s="74"/>
      <c r="E88" s="8">
        <f>F88+G88+H88+M88+N88</f>
        <v>0</v>
      </c>
      <c r="F88" s="11">
        <v>0</v>
      </c>
      <c r="G88" s="20">
        <v>0</v>
      </c>
      <c r="H88" s="35">
        <f>SUM(I88:L88)</f>
        <v>0</v>
      </c>
      <c r="I88" s="35">
        <v>0</v>
      </c>
      <c r="J88" s="35">
        <v>0</v>
      </c>
      <c r="K88" s="35">
        <v>0</v>
      </c>
      <c r="L88" s="35">
        <v>0</v>
      </c>
      <c r="M88" s="10">
        <v>0</v>
      </c>
      <c r="N88" s="10">
        <v>0</v>
      </c>
      <c r="O88" s="82"/>
    </row>
    <row r="89" spans="1:15" ht="21" customHeight="1" x14ac:dyDescent="0.25">
      <c r="A89" s="90" t="s">
        <v>47</v>
      </c>
      <c r="B89" s="85" t="s">
        <v>46</v>
      </c>
      <c r="C89" s="86" t="s">
        <v>9</v>
      </c>
      <c r="D89" s="3" t="s">
        <v>17</v>
      </c>
      <c r="E89" s="9">
        <f>SUM(F89:N89)</f>
        <v>2099.96801</v>
      </c>
      <c r="F89" s="16">
        <f>SUM(F90:F93)</f>
        <v>300</v>
      </c>
      <c r="G89" s="26">
        <f>SUM(G90:G93)</f>
        <v>300</v>
      </c>
      <c r="H89" s="61">
        <f>SUM(H90:H93)</f>
        <v>499.96800999999999</v>
      </c>
      <c r="I89" s="62"/>
      <c r="J89" s="62"/>
      <c r="K89" s="62"/>
      <c r="L89" s="63"/>
      <c r="M89" s="9">
        <f>SUM(M90:M93)</f>
        <v>500</v>
      </c>
      <c r="N89" s="9">
        <f>SUM(N90:N93)</f>
        <v>500</v>
      </c>
      <c r="O89" s="40" t="s">
        <v>61</v>
      </c>
    </row>
    <row r="90" spans="1:15" ht="30.75" customHeight="1" x14ac:dyDescent="0.25">
      <c r="A90" s="91"/>
      <c r="B90" s="85"/>
      <c r="C90" s="87"/>
      <c r="D90" s="3" t="s">
        <v>10</v>
      </c>
      <c r="E90" s="9">
        <f>SUM(F90:N90)</f>
        <v>0</v>
      </c>
      <c r="F90" s="16">
        <v>0</v>
      </c>
      <c r="G90" s="26">
        <v>0</v>
      </c>
      <c r="H90" s="43">
        <v>0</v>
      </c>
      <c r="I90" s="44"/>
      <c r="J90" s="44"/>
      <c r="K90" s="44"/>
      <c r="L90" s="45"/>
      <c r="M90" s="9">
        <v>0</v>
      </c>
      <c r="N90" s="9">
        <v>0</v>
      </c>
      <c r="O90" s="41"/>
    </row>
    <row r="91" spans="1:15" ht="28.5" customHeight="1" x14ac:dyDescent="0.25">
      <c r="A91" s="91"/>
      <c r="B91" s="85"/>
      <c r="C91" s="87"/>
      <c r="D91" s="3" t="s">
        <v>11</v>
      </c>
      <c r="E91" s="9">
        <f>SUM(F91:N91)</f>
        <v>0</v>
      </c>
      <c r="F91" s="16">
        <v>0</v>
      </c>
      <c r="G91" s="26">
        <v>0</v>
      </c>
      <c r="H91" s="43">
        <v>0</v>
      </c>
      <c r="I91" s="44"/>
      <c r="J91" s="44"/>
      <c r="K91" s="44"/>
      <c r="L91" s="45"/>
      <c r="M91" s="9">
        <v>0</v>
      </c>
      <c r="N91" s="9">
        <v>0</v>
      </c>
      <c r="O91" s="41"/>
    </row>
    <row r="92" spans="1:15" ht="42.75" customHeight="1" x14ac:dyDescent="0.25">
      <c r="A92" s="91"/>
      <c r="B92" s="85"/>
      <c r="C92" s="87"/>
      <c r="D92" s="3" t="s">
        <v>1</v>
      </c>
      <c r="E92" s="9">
        <f>SUM(F92:N92)</f>
        <v>2099.96801</v>
      </c>
      <c r="F92" s="16">
        <v>300</v>
      </c>
      <c r="G92" s="26">
        <v>300</v>
      </c>
      <c r="H92" s="43">
        <f>300+200-0.03199</f>
        <v>499.96800999999999</v>
      </c>
      <c r="I92" s="44"/>
      <c r="J92" s="44"/>
      <c r="K92" s="44"/>
      <c r="L92" s="45"/>
      <c r="M92" s="25">
        <f>300+200</f>
        <v>500</v>
      </c>
      <c r="N92" s="25">
        <f>300+200</f>
        <v>500</v>
      </c>
      <c r="O92" s="41"/>
    </row>
    <row r="93" spans="1:15" ht="102.75" customHeight="1" x14ac:dyDescent="0.25">
      <c r="A93" s="91"/>
      <c r="B93" s="85"/>
      <c r="C93" s="87"/>
      <c r="D93" s="5" t="s">
        <v>12</v>
      </c>
      <c r="E93" s="9">
        <f>SUM(F93:N93)</f>
        <v>0</v>
      </c>
      <c r="F93" s="16">
        <v>0</v>
      </c>
      <c r="G93" s="26">
        <v>0</v>
      </c>
      <c r="H93" s="43">
        <v>0</v>
      </c>
      <c r="I93" s="44"/>
      <c r="J93" s="44"/>
      <c r="K93" s="44"/>
      <c r="L93" s="45"/>
      <c r="M93" s="9">
        <v>0</v>
      </c>
      <c r="N93" s="9">
        <v>0</v>
      </c>
      <c r="O93" s="42"/>
    </row>
    <row r="94" spans="1:15" ht="19.5" customHeight="1" x14ac:dyDescent="0.25">
      <c r="A94" s="91"/>
      <c r="B94" s="66" t="s">
        <v>50</v>
      </c>
      <c r="C94" s="69" t="s">
        <v>9</v>
      </c>
      <c r="D94" s="72"/>
      <c r="E94" s="75" t="s">
        <v>0</v>
      </c>
      <c r="F94" s="77" t="s">
        <v>6</v>
      </c>
      <c r="G94" s="83" t="s">
        <v>4</v>
      </c>
      <c r="H94" s="48" t="s">
        <v>53</v>
      </c>
      <c r="I94" s="46" t="s">
        <v>26</v>
      </c>
      <c r="J94" s="47"/>
      <c r="K94" s="47"/>
      <c r="L94" s="47"/>
      <c r="M94" s="79" t="s">
        <v>24</v>
      </c>
      <c r="N94" s="79" t="s">
        <v>8</v>
      </c>
      <c r="O94" s="40"/>
    </row>
    <row r="95" spans="1:15" ht="19.5" customHeight="1" x14ac:dyDescent="0.25">
      <c r="A95" s="91"/>
      <c r="B95" s="67"/>
      <c r="C95" s="70"/>
      <c r="D95" s="73"/>
      <c r="E95" s="76"/>
      <c r="F95" s="78"/>
      <c r="G95" s="84"/>
      <c r="H95" s="49"/>
      <c r="I95" s="38" t="s">
        <v>19</v>
      </c>
      <c r="J95" s="38" t="s">
        <v>20</v>
      </c>
      <c r="K95" s="38" t="s">
        <v>21</v>
      </c>
      <c r="L95" s="38" t="s">
        <v>22</v>
      </c>
      <c r="M95" s="80"/>
      <c r="N95" s="80"/>
      <c r="O95" s="81"/>
    </row>
    <row r="96" spans="1:15" ht="29.25" customHeight="1" x14ac:dyDescent="0.25">
      <c r="A96" s="116"/>
      <c r="B96" s="68"/>
      <c r="C96" s="71"/>
      <c r="D96" s="74"/>
      <c r="E96" s="8">
        <f>F96+G96+H96+M96+N96</f>
        <v>5</v>
      </c>
      <c r="F96" s="11">
        <v>1</v>
      </c>
      <c r="G96" s="20">
        <v>1</v>
      </c>
      <c r="H96" s="35">
        <f>SUM(I96:L96)</f>
        <v>1</v>
      </c>
      <c r="I96" s="35">
        <v>0</v>
      </c>
      <c r="J96" s="35">
        <v>0</v>
      </c>
      <c r="K96" s="35">
        <v>1</v>
      </c>
      <c r="L96" s="35">
        <v>0</v>
      </c>
      <c r="M96" s="18">
        <v>1</v>
      </c>
      <c r="N96" s="18">
        <v>1</v>
      </c>
      <c r="O96" s="82"/>
    </row>
    <row r="97" spans="1:15" ht="21.75" customHeight="1" x14ac:dyDescent="0.25">
      <c r="A97" s="118" t="s">
        <v>62</v>
      </c>
      <c r="B97" s="121" t="s">
        <v>23</v>
      </c>
      <c r="C97" s="122"/>
      <c r="D97" s="4" t="s">
        <v>17</v>
      </c>
      <c r="E97" s="9">
        <f>SUM(F97:N97)</f>
        <v>8799.9680100000005</v>
      </c>
      <c r="F97" s="16">
        <f>SUM(F98:F101)</f>
        <v>950</v>
      </c>
      <c r="G97" s="26">
        <f>SUM(G98:G101)</f>
        <v>1550</v>
      </c>
      <c r="H97" s="57">
        <f>SUM(H98:H101)</f>
        <v>2699.96801</v>
      </c>
      <c r="I97" s="58"/>
      <c r="J97" s="58"/>
      <c r="K97" s="58"/>
      <c r="L97" s="59"/>
      <c r="M97" s="22">
        <f>SUM(M98:M101)</f>
        <v>1800</v>
      </c>
      <c r="N97" s="22">
        <f>SUM(N98:N101)</f>
        <v>1800</v>
      </c>
      <c r="O97" s="127"/>
    </row>
    <row r="98" spans="1:15" ht="36" customHeight="1" x14ac:dyDescent="0.25">
      <c r="A98" s="119"/>
      <c r="B98" s="123"/>
      <c r="C98" s="124"/>
      <c r="D98" s="4" t="s">
        <v>10</v>
      </c>
      <c r="E98" s="9">
        <f>SUM(F98:N98)</f>
        <v>0</v>
      </c>
      <c r="F98" s="16">
        <f t="shared" ref="F98:G101" si="11">F8+F77</f>
        <v>0</v>
      </c>
      <c r="G98" s="29">
        <f t="shared" si="11"/>
        <v>0</v>
      </c>
      <c r="H98" s="130">
        <f>H8+H77</f>
        <v>0</v>
      </c>
      <c r="I98" s="131"/>
      <c r="J98" s="131"/>
      <c r="K98" s="131"/>
      <c r="L98" s="132"/>
      <c r="M98" s="33">
        <f t="shared" ref="M98:N101" si="12">M8+M77</f>
        <v>0</v>
      </c>
      <c r="N98" s="33">
        <f t="shared" si="12"/>
        <v>0</v>
      </c>
      <c r="O98" s="128"/>
    </row>
    <row r="99" spans="1:15" ht="36.75" customHeight="1" x14ac:dyDescent="0.25">
      <c r="A99" s="119"/>
      <c r="B99" s="123"/>
      <c r="C99" s="124"/>
      <c r="D99" s="4" t="s">
        <v>11</v>
      </c>
      <c r="E99" s="9">
        <f>SUM(F99:N99)</f>
        <v>0</v>
      </c>
      <c r="F99" s="16">
        <f t="shared" si="11"/>
        <v>0</v>
      </c>
      <c r="G99" s="29">
        <f t="shared" si="11"/>
        <v>0</v>
      </c>
      <c r="H99" s="130">
        <f>H9+H78</f>
        <v>0</v>
      </c>
      <c r="I99" s="131"/>
      <c r="J99" s="131"/>
      <c r="K99" s="131"/>
      <c r="L99" s="132"/>
      <c r="M99" s="33">
        <f t="shared" si="12"/>
        <v>0</v>
      </c>
      <c r="N99" s="33">
        <f t="shared" si="12"/>
        <v>0</v>
      </c>
      <c r="O99" s="128"/>
    </row>
    <row r="100" spans="1:15" ht="42" customHeight="1" x14ac:dyDescent="0.25">
      <c r="A100" s="119"/>
      <c r="B100" s="123"/>
      <c r="C100" s="124"/>
      <c r="D100" s="3" t="s">
        <v>1</v>
      </c>
      <c r="E100" s="9">
        <f>SUM(F100:N100)</f>
        <v>8799.9680100000005</v>
      </c>
      <c r="F100" s="16">
        <f t="shared" si="11"/>
        <v>950</v>
      </c>
      <c r="G100" s="29">
        <f t="shared" si="11"/>
        <v>1550</v>
      </c>
      <c r="H100" s="130">
        <f>H10+H79</f>
        <v>2699.96801</v>
      </c>
      <c r="I100" s="131"/>
      <c r="J100" s="131"/>
      <c r="K100" s="131"/>
      <c r="L100" s="132"/>
      <c r="M100" s="33">
        <f t="shared" si="12"/>
        <v>1800</v>
      </c>
      <c r="N100" s="33">
        <f t="shared" si="12"/>
        <v>1800</v>
      </c>
      <c r="O100" s="128"/>
    </row>
    <row r="101" spans="1:15" ht="39.75" customHeight="1" x14ac:dyDescent="0.25">
      <c r="A101" s="120"/>
      <c r="B101" s="125"/>
      <c r="C101" s="126"/>
      <c r="D101" s="4" t="s">
        <v>12</v>
      </c>
      <c r="E101" s="9">
        <f>SUM(F101:N101)</f>
        <v>0</v>
      </c>
      <c r="F101" s="16">
        <f t="shared" si="11"/>
        <v>0</v>
      </c>
      <c r="G101" s="29">
        <f t="shared" si="11"/>
        <v>0</v>
      </c>
      <c r="H101" s="130">
        <f>H11+H80</f>
        <v>0</v>
      </c>
      <c r="I101" s="131"/>
      <c r="J101" s="131"/>
      <c r="K101" s="131"/>
      <c r="L101" s="132"/>
      <c r="M101" s="33">
        <f t="shared" si="12"/>
        <v>0</v>
      </c>
      <c r="N101" s="33">
        <f t="shared" si="12"/>
        <v>0</v>
      </c>
      <c r="O101" s="129"/>
    </row>
    <row r="102" spans="1:15" x14ac:dyDescent="0.25">
      <c r="O102" s="39" t="s">
        <v>55</v>
      </c>
    </row>
    <row r="103" spans="1:15" x14ac:dyDescent="0.25">
      <c r="F103" t="s">
        <v>56</v>
      </c>
    </row>
  </sheetData>
  <mergeCells count="238">
    <mergeCell ref="G17:G18"/>
    <mergeCell ref="G25:G26"/>
    <mergeCell ref="G49:G50"/>
    <mergeCell ref="G86:G87"/>
    <mergeCell ref="H60:L60"/>
    <mergeCell ref="H61:L61"/>
    <mergeCell ref="H62:L62"/>
    <mergeCell ref="H63:L63"/>
    <mergeCell ref="H64:L64"/>
    <mergeCell ref="I65:L65"/>
    <mergeCell ref="H68:L68"/>
    <mergeCell ref="H69:L69"/>
    <mergeCell ref="H44:L44"/>
    <mergeCell ref="H45:L45"/>
    <mergeCell ref="H46:L46"/>
    <mergeCell ref="H47:L47"/>
    <mergeCell ref="H48:L48"/>
    <mergeCell ref="I49:L49"/>
    <mergeCell ref="H76:L76"/>
    <mergeCell ref="H54:L54"/>
    <mergeCell ref="H85:L85"/>
    <mergeCell ref="I86:L86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H5:L5"/>
    <mergeCell ref="A7:A11"/>
    <mergeCell ref="B7:B11"/>
    <mergeCell ref="C7:C11"/>
    <mergeCell ref="O7:O11"/>
    <mergeCell ref="H6:L6"/>
    <mergeCell ref="H7:L7"/>
    <mergeCell ref="H8:L8"/>
    <mergeCell ref="H9:L9"/>
    <mergeCell ref="H10:L10"/>
    <mergeCell ref="H11:L11"/>
    <mergeCell ref="M94:M95"/>
    <mergeCell ref="N94:N95"/>
    <mergeCell ref="O94:O96"/>
    <mergeCell ref="A97:A101"/>
    <mergeCell ref="B97:C101"/>
    <mergeCell ref="O97:O101"/>
    <mergeCell ref="C94:C96"/>
    <mergeCell ref="D94:D96"/>
    <mergeCell ref="E94:E95"/>
    <mergeCell ref="F94:F95"/>
    <mergeCell ref="A89:A96"/>
    <mergeCell ref="B89:B93"/>
    <mergeCell ref="C89:C93"/>
    <mergeCell ref="O89:O93"/>
    <mergeCell ref="G94:G95"/>
    <mergeCell ref="H98:L98"/>
    <mergeCell ref="H99:L99"/>
    <mergeCell ref="H100:L100"/>
    <mergeCell ref="H101:L101"/>
    <mergeCell ref="H97:L97"/>
    <mergeCell ref="H89:L89"/>
    <mergeCell ref="H90:L90"/>
    <mergeCell ref="H91:L91"/>
    <mergeCell ref="H92:L92"/>
    <mergeCell ref="B12:B16"/>
    <mergeCell ref="C12:C16"/>
    <mergeCell ref="B94:B96"/>
    <mergeCell ref="A44:A51"/>
    <mergeCell ref="B44:B48"/>
    <mergeCell ref="C44:C48"/>
    <mergeCell ref="A60:A67"/>
    <mergeCell ref="B60:B64"/>
    <mergeCell ref="C60:C64"/>
    <mergeCell ref="A28:A35"/>
    <mergeCell ref="B28:B32"/>
    <mergeCell ref="C28:C32"/>
    <mergeCell ref="A36:A43"/>
    <mergeCell ref="B36:B40"/>
    <mergeCell ref="C36:C40"/>
    <mergeCell ref="B86:B88"/>
    <mergeCell ref="C86:C88"/>
    <mergeCell ref="A81:A88"/>
    <mergeCell ref="A52:A59"/>
    <mergeCell ref="B52:B56"/>
    <mergeCell ref="C52:C56"/>
    <mergeCell ref="A68:A75"/>
    <mergeCell ref="B68:B72"/>
    <mergeCell ref="C68:C72"/>
    <mergeCell ref="M17:M18"/>
    <mergeCell ref="N17:N18"/>
    <mergeCell ref="O17:O19"/>
    <mergeCell ref="A20:A27"/>
    <mergeCell ref="B20:B24"/>
    <mergeCell ref="C20:C24"/>
    <mergeCell ref="O20:O24"/>
    <mergeCell ref="O12:O16"/>
    <mergeCell ref="B17:B19"/>
    <mergeCell ref="C17:C19"/>
    <mergeCell ref="D17:D19"/>
    <mergeCell ref="E17:E18"/>
    <mergeCell ref="F17:F18"/>
    <mergeCell ref="B25:B27"/>
    <mergeCell ref="C25:C27"/>
    <mergeCell ref="D25:D27"/>
    <mergeCell ref="E25:E26"/>
    <mergeCell ref="F25:F26"/>
    <mergeCell ref="H17:H18"/>
    <mergeCell ref="H25:H26"/>
    <mergeCell ref="M25:M26"/>
    <mergeCell ref="N25:N26"/>
    <mergeCell ref="O25:O27"/>
    <mergeCell ref="A12:A19"/>
    <mergeCell ref="O28:O32"/>
    <mergeCell ref="B33:B35"/>
    <mergeCell ref="C33:C35"/>
    <mergeCell ref="D33:D35"/>
    <mergeCell ref="E33:E34"/>
    <mergeCell ref="F33:F34"/>
    <mergeCell ref="H33:H34"/>
    <mergeCell ref="M33:M34"/>
    <mergeCell ref="N33:N34"/>
    <mergeCell ref="O33:O35"/>
    <mergeCell ref="G33:G34"/>
    <mergeCell ref="H28:L28"/>
    <mergeCell ref="H29:L29"/>
    <mergeCell ref="H30:L30"/>
    <mergeCell ref="H31:L31"/>
    <mergeCell ref="H32:L32"/>
    <mergeCell ref="I33:L33"/>
    <mergeCell ref="F41:F42"/>
    <mergeCell ref="H41:H42"/>
    <mergeCell ref="M41:M42"/>
    <mergeCell ref="N41:N42"/>
    <mergeCell ref="O41:O43"/>
    <mergeCell ref="G41:G42"/>
    <mergeCell ref="H36:L36"/>
    <mergeCell ref="H37:L37"/>
    <mergeCell ref="H38:L38"/>
    <mergeCell ref="H39:L39"/>
    <mergeCell ref="H40:L40"/>
    <mergeCell ref="I41:L41"/>
    <mergeCell ref="A76:A80"/>
    <mergeCell ref="B76:B80"/>
    <mergeCell ref="C76:C80"/>
    <mergeCell ref="O76:O80"/>
    <mergeCell ref="B49:B51"/>
    <mergeCell ref="C49:C51"/>
    <mergeCell ref="D49:D51"/>
    <mergeCell ref="E49:E50"/>
    <mergeCell ref="F49:F50"/>
    <mergeCell ref="H49:H50"/>
    <mergeCell ref="M49:M50"/>
    <mergeCell ref="N49:N50"/>
    <mergeCell ref="O49:O51"/>
    <mergeCell ref="E65:E66"/>
    <mergeCell ref="F65:F66"/>
    <mergeCell ref="H65:H66"/>
    <mergeCell ref="O68:O72"/>
    <mergeCell ref="B73:B75"/>
    <mergeCell ref="C73:C75"/>
    <mergeCell ref="H72:L72"/>
    <mergeCell ref="I73:L73"/>
    <mergeCell ref="H52:L52"/>
    <mergeCell ref="H53:L53"/>
    <mergeCell ref="D86:D88"/>
    <mergeCell ref="E86:E87"/>
    <mergeCell ref="F86:F87"/>
    <mergeCell ref="B81:B85"/>
    <mergeCell ref="C81:C85"/>
    <mergeCell ref="G65:G66"/>
    <mergeCell ref="O86:O88"/>
    <mergeCell ref="O81:O85"/>
    <mergeCell ref="D73:D75"/>
    <mergeCell ref="E73:E74"/>
    <mergeCell ref="F73:F74"/>
    <mergeCell ref="G73:G74"/>
    <mergeCell ref="H73:H74"/>
    <mergeCell ref="M73:M74"/>
    <mergeCell ref="N73:N74"/>
    <mergeCell ref="O73:O75"/>
    <mergeCell ref="H70:L70"/>
    <mergeCell ref="H71:L71"/>
    <mergeCell ref="H86:H87"/>
    <mergeCell ref="M86:M87"/>
    <mergeCell ref="N86:N87"/>
    <mergeCell ref="M65:M66"/>
    <mergeCell ref="N65:N66"/>
    <mergeCell ref="O65:O67"/>
    <mergeCell ref="H22:L22"/>
    <mergeCell ref="H23:L23"/>
    <mergeCell ref="H24:L24"/>
    <mergeCell ref="B65:B67"/>
    <mergeCell ref="C65:C67"/>
    <mergeCell ref="D65:D67"/>
    <mergeCell ref="O60:O64"/>
    <mergeCell ref="B57:B59"/>
    <mergeCell ref="C57:C59"/>
    <mergeCell ref="D57:D59"/>
    <mergeCell ref="E57:E58"/>
    <mergeCell ref="F57:F58"/>
    <mergeCell ref="H57:H58"/>
    <mergeCell ref="M57:M58"/>
    <mergeCell ref="N57:N58"/>
    <mergeCell ref="O57:O59"/>
    <mergeCell ref="G57:G58"/>
    <mergeCell ref="I57:L57"/>
    <mergeCell ref="O44:O48"/>
    <mergeCell ref="O36:O40"/>
    <mergeCell ref="B41:B43"/>
    <mergeCell ref="C41:C43"/>
    <mergeCell ref="D41:D43"/>
    <mergeCell ref="E41:E42"/>
    <mergeCell ref="O52:O56"/>
    <mergeCell ref="H55:L55"/>
    <mergeCell ref="H56:L56"/>
    <mergeCell ref="H93:L93"/>
    <mergeCell ref="I94:L94"/>
    <mergeCell ref="H94:H95"/>
    <mergeCell ref="L1:O1"/>
    <mergeCell ref="H77:L77"/>
    <mergeCell ref="H78:L78"/>
    <mergeCell ref="H79:L79"/>
    <mergeCell ref="H80:L80"/>
    <mergeCell ref="H81:L81"/>
    <mergeCell ref="H82:L82"/>
    <mergeCell ref="H83:L83"/>
    <mergeCell ref="H84:L84"/>
    <mergeCell ref="H12:L12"/>
    <mergeCell ref="H13:L13"/>
    <mergeCell ref="H14:L14"/>
    <mergeCell ref="H15:L15"/>
    <mergeCell ref="H16:L16"/>
    <mergeCell ref="I17:L17"/>
    <mergeCell ref="I25:L25"/>
    <mergeCell ref="H20:L20"/>
    <mergeCell ref="H21:L2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useFirstPageNumber="1" r:id="rId1"/>
  <headerFooter>
    <oddHeader>&amp;C&amp;P</oddHeader>
  </headerFooter>
  <rowBreaks count="5" manualBreakCount="5">
    <brk id="19" max="14" man="1"/>
    <brk id="35" max="14" man="1"/>
    <brk id="51" max="14" man="1"/>
    <brk id="67" max="14" man="1"/>
    <brk id="8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мероприятий  ПП 4</vt:lpstr>
      <vt:lpstr>'Перечень мероприятий  ПП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2025-12-23T06:26:38Z</dcterms:modified>
</cp:coreProperties>
</file>