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5440" windowHeight="15390" tabRatio="733" activeTab="5"/>
  </bookViews>
  <sheets>
    <sheet name="Паспорт общий " sheetId="8" r:id="rId1"/>
    <sheet name=" Перечень мероприятий ПП 1" sheetId="15" r:id="rId2"/>
    <sheet name="Перечень мероприятий  ПП 3" sheetId="16" r:id="rId3"/>
    <sheet name="Перечень мероприятий  ПП 4" sheetId="20" r:id="rId4"/>
    <sheet name="Перечень мероприятий  ПП 5" sheetId="21" r:id="rId5"/>
    <sheet name="Перечень мероприятий ПП 6" sheetId="19" r:id="rId6"/>
    <sheet name="Методика опред. результатов вып" sheetId="18" r:id="rId7"/>
  </sheets>
  <definedNames>
    <definedName name="_xlnm.Print_Area" localSheetId="1">' Перечень мероприятий ПП 1'!$A$1:$O$95</definedName>
    <definedName name="_xlnm.Print_Area" localSheetId="6">'Методика опред. результатов вып'!$A$1:$G$22</definedName>
    <definedName name="_xlnm.Print_Area" localSheetId="0">'Паспорт общий '!$A$1:$G$28</definedName>
    <definedName name="_xlnm.Print_Area" localSheetId="2">'Перечень мероприятий  ПП 3'!$A$1:$O$23</definedName>
    <definedName name="_xlnm.Print_Area" localSheetId="3">'Перечень мероприятий  ПП 4'!$A$1:$P$108</definedName>
    <definedName name="_xlnm.Print_Area" localSheetId="4">'Перечень мероприятий  ПП 5'!$A$1:$O$23</definedName>
    <definedName name="_xlnm.Print_Area" localSheetId="5">'Перечень мероприятий ПП 6'!$A$1:$O$65</definedName>
  </definedNames>
  <calcPr calcId="145621"/>
</workbook>
</file>

<file path=xl/calcChain.xml><?xml version="1.0" encoding="utf-8"?>
<calcChain xmlns="http://schemas.openxmlformats.org/spreadsheetml/2006/main">
  <c r="E29" i="19" l="1"/>
  <c r="F74" i="15" l="1"/>
  <c r="N14" i="21" l="1"/>
  <c r="M14" i="21"/>
  <c r="L14" i="21"/>
  <c r="K14" i="21"/>
  <c r="F14" i="21"/>
  <c r="C25" i="8"/>
  <c r="C27" i="8"/>
  <c r="C24" i="8"/>
  <c r="F70" i="19"/>
  <c r="F69" i="19"/>
  <c r="F68" i="19"/>
  <c r="F67" i="19"/>
  <c r="F66" i="19"/>
  <c r="F28" i="21"/>
  <c r="F26" i="21"/>
  <c r="F25" i="21"/>
  <c r="F110" i="20"/>
  <c r="F111" i="20"/>
  <c r="F112" i="20"/>
  <c r="F113" i="20"/>
  <c r="F109" i="20"/>
  <c r="F29" i="16"/>
  <c r="F28" i="16"/>
  <c r="F27" i="16"/>
  <c r="F26" i="16"/>
  <c r="F25" i="16"/>
  <c r="F24" i="16"/>
  <c r="F97" i="15"/>
  <c r="F98" i="15"/>
  <c r="F99" i="15"/>
  <c r="F100" i="15"/>
  <c r="F101" i="15"/>
  <c r="F96" i="15"/>
  <c r="E24" i="8"/>
  <c r="F24" i="8"/>
  <c r="G24" i="8"/>
  <c r="E25" i="8"/>
  <c r="F25" i="8"/>
  <c r="G25" i="8"/>
  <c r="E27" i="8"/>
  <c r="F27" i="8"/>
  <c r="G27" i="8"/>
  <c r="D25" i="8"/>
  <c r="D27" i="8"/>
  <c r="D24" i="8"/>
  <c r="E18" i="21"/>
  <c r="E103" i="20"/>
  <c r="E95" i="20"/>
  <c r="E87" i="20"/>
  <c r="E74" i="20"/>
  <c r="E66" i="20"/>
  <c r="E58" i="20"/>
  <c r="E50" i="20"/>
  <c r="E42" i="20"/>
  <c r="E34" i="20"/>
  <c r="E26" i="20"/>
  <c r="E18" i="20"/>
  <c r="E18" i="16"/>
  <c r="N91" i="20"/>
  <c r="M91" i="20"/>
  <c r="L91" i="20"/>
  <c r="K91" i="20"/>
  <c r="F91" i="20"/>
  <c r="F30" i="20"/>
  <c r="F70" i="20"/>
  <c r="F62" i="20"/>
  <c r="F54" i="20"/>
  <c r="F22" i="20"/>
  <c r="F15" i="16"/>
  <c r="F13" i="16"/>
  <c r="F12" i="16"/>
  <c r="F14" i="16"/>
  <c r="F53" i="15" l="1"/>
  <c r="E53" i="15" s="1"/>
  <c r="N30" i="15"/>
  <c r="M30" i="15"/>
  <c r="M27" i="15" s="1"/>
  <c r="L30" i="15"/>
  <c r="L27" i="15" s="1"/>
  <c r="K30" i="15"/>
  <c r="F30" i="15"/>
  <c r="N22" i="15"/>
  <c r="M22" i="15"/>
  <c r="M19" i="15" s="1"/>
  <c r="L22" i="15"/>
  <c r="K22" i="15"/>
  <c r="F22" i="15"/>
  <c r="E90" i="15"/>
  <c r="E74" i="15"/>
  <c r="E61" i="15"/>
  <c r="E50" i="15"/>
  <c r="E42" i="15"/>
  <c r="E26" i="15"/>
  <c r="E18" i="15"/>
  <c r="F18" i="16"/>
  <c r="L11" i="21"/>
  <c r="L6" i="21" s="1"/>
  <c r="L19" i="21" s="1"/>
  <c r="K11" i="21"/>
  <c r="K6" i="21" s="1"/>
  <c r="K19" i="21" s="1"/>
  <c r="L10" i="21"/>
  <c r="L23" i="21" s="1"/>
  <c r="K10" i="21"/>
  <c r="K23" i="21" s="1"/>
  <c r="L9" i="21"/>
  <c r="L22" i="21" s="1"/>
  <c r="K9" i="21"/>
  <c r="K22" i="21" s="1"/>
  <c r="L8" i="21"/>
  <c r="L21" i="21" s="1"/>
  <c r="K8" i="21"/>
  <c r="K21" i="21" s="1"/>
  <c r="L7" i="21"/>
  <c r="L20" i="21" s="1"/>
  <c r="K7" i="21"/>
  <c r="K20" i="21" s="1"/>
  <c r="M96" i="20"/>
  <c r="M88" i="20"/>
  <c r="M80" i="20"/>
  <c r="M79" i="20"/>
  <c r="M78" i="20"/>
  <c r="M75" i="20" s="1"/>
  <c r="M77" i="20"/>
  <c r="M76" i="20"/>
  <c r="M67" i="20"/>
  <c r="M59" i="20"/>
  <c r="M51" i="20"/>
  <c r="M43" i="20"/>
  <c r="M35" i="20"/>
  <c r="M27" i="20"/>
  <c r="M19" i="20"/>
  <c r="M11" i="20" s="1"/>
  <c r="M6" i="20" s="1"/>
  <c r="M15" i="20"/>
  <c r="M10" i="20" s="1"/>
  <c r="M108" i="20" s="1"/>
  <c r="M14" i="20"/>
  <c r="M9" i="20" s="1"/>
  <c r="M13" i="20"/>
  <c r="M12" i="20"/>
  <c r="M7" i="20" s="1"/>
  <c r="M105" i="20" s="1"/>
  <c r="M8" i="20"/>
  <c r="M106" i="20" s="1"/>
  <c r="L96" i="20"/>
  <c r="L88" i="20"/>
  <c r="L80" i="20"/>
  <c r="L79" i="20"/>
  <c r="L78" i="20"/>
  <c r="L75" i="20" s="1"/>
  <c r="L77" i="20"/>
  <c r="L76" i="20"/>
  <c r="L67" i="20"/>
  <c r="L59" i="20"/>
  <c r="L51" i="20"/>
  <c r="L43" i="20"/>
  <c r="L35" i="20"/>
  <c r="L27" i="20"/>
  <c r="L19" i="20"/>
  <c r="L11" i="20" s="1"/>
  <c r="L6" i="20" s="1"/>
  <c r="L15" i="20"/>
  <c r="L10" i="20" s="1"/>
  <c r="L108" i="20" s="1"/>
  <c r="L14" i="20"/>
  <c r="L9" i="20" s="1"/>
  <c r="L107" i="20" s="1"/>
  <c r="L13" i="20"/>
  <c r="L12" i="20"/>
  <c r="L7" i="20" s="1"/>
  <c r="L105" i="20" s="1"/>
  <c r="L8" i="20"/>
  <c r="L106" i="20" s="1"/>
  <c r="M11" i="16"/>
  <c r="M6" i="16" s="1"/>
  <c r="M19" i="16" s="1"/>
  <c r="M10" i="16"/>
  <c r="M23" i="16" s="1"/>
  <c r="M9" i="16"/>
  <c r="M22" i="16" s="1"/>
  <c r="M8" i="16"/>
  <c r="M21" i="16" s="1"/>
  <c r="M7" i="16"/>
  <c r="M20" i="16" s="1"/>
  <c r="L11" i="16"/>
  <c r="L6" i="16" s="1"/>
  <c r="L19" i="16" s="1"/>
  <c r="L10" i="16"/>
  <c r="L23" i="16" s="1"/>
  <c r="L9" i="16"/>
  <c r="L22" i="16" s="1"/>
  <c r="L8" i="16"/>
  <c r="L21" i="16" s="1"/>
  <c r="L7" i="16"/>
  <c r="L20" i="16" s="1"/>
  <c r="F82" i="15"/>
  <c r="E82" i="15" s="1"/>
  <c r="M92" i="15"/>
  <c r="M83" i="15"/>
  <c r="M75" i="15"/>
  <c r="M67" i="15"/>
  <c r="M66" i="15"/>
  <c r="M95" i="15" s="1"/>
  <c r="M65" i="15"/>
  <c r="M64" i="15"/>
  <c r="M62" i="15" s="1"/>
  <c r="M63" i="15"/>
  <c r="M54" i="15"/>
  <c r="M43" i="15"/>
  <c r="M35" i="15"/>
  <c r="M10" i="15"/>
  <c r="M8" i="15"/>
  <c r="M7" i="15"/>
  <c r="L92" i="15"/>
  <c r="L83" i="15"/>
  <c r="L75" i="15"/>
  <c r="L67" i="15"/>
  <c r="L66" i="15"/>
  <c r="L95" i="15" s="1"/>
  <c r="L65" i="15"/>
  <c r="L64" i="15"/>
  <c r="L62" i="15" s="1"/>
  <c r="L63" i="15"/>
  <c r="L54" i="15"/>
  <c r="L43" i="15"/>
  <c r="L35" i="15"/>
  <c r="L19" i="15"/>
  <c r="L11" i="15"/>
  <c r="L10" i="15"/>
  <c r="L8" i="15"/>
  <c r="L7" i="15"/>
  <c r="M107" i="20" l="1"/>
  <c r="M104" i="20" s="1"/>
  <c r="L9" i="15"/>
  <c r="L94" i="15" s="1"/>
  <c r="M9" i="15"/>
  <c r="M94" i="15" s="1"/>
  <c r="M11" i="15"/>
  <c r="L104" i="20"/>
  <c r="M93" i="15"/>
  <c r="L6" i="15"/>
  <c r="L93" i="15"/>
  <c r="L91" i="15" l="1"/>
  <c r="M6" i="15"/>
  <c r="M91" i="15"/>
  <c r="F67" i="20" l="1"/>
  <c r="F66" i="20"/>
  <c r="F59" i="20"/>
  <c r="F58" i="20"/>
  <c r="F51" i="20"/>
  <c r="F50" i="20"/>
  <c r="F43" i="20"/>
  <c r="F42" i="20"/>
  <c r="F35" i="20"/>
  <c r="F34" i="20"/>
  <c r="F27" i="20"/>
  <c r="F26" i="20"/>
  <c r="F19" i="20"/>
  <c r="F18" i="20"/>
  <c r="F15" i="20"/>
  <c r="F13" i="20"/>
  <c r="F8" i="20" s="1"/>
  <c r="F12" i="20"/>
  <c r="F7" i="20" s="1"/>
  <c r="F10" i="20"/>
  <c r="F14" i="20" l="1"/>
  <c r="F9" i="20" s="1"/>
  <c r="F11" i="20"/>
  <c r="F6" i="20" s="1"/>
  <c r="F90" i="15" l="1"/>
  <c r="F61" i="15"/>
  <c r="F50" i="15"/>
  <c r="F42" i="15"/>
  <c r="F34" i="15"/>
  <c r="E34" i="15" s="1"/>
  <c r="F26" i="15"/>
  <c r="F18" i="15"/>
  <c r="F103" i="20"/>
  <c r="F95" i="20"/>
  <c r="F87" i="20"/>
  <c r="F74" i="20"/>
  <c r="F18" i="21"/>
  <c r="K46" i="19" l="1"/>
  <c r="N27" i="20" l="1"/>
  <c r="N83" i="15" l="1"/>
  <c r="N75" i="15"/>
  <c r="N67" i="15"/>
  <c r="N66" i="15"/>
  <c r="N65" i="15"/>
  <c r="N64" i="15"/>
  <c r="N63" i="15"/>
  <c r="N54" i="15"/>
  <c r="N43" i="15"/>
  <c r="N35" i="15"/>
  <c r="N27" i="15"/>
  <c r="N19" i="15"/>
  <c r="N11" i="15"/>
  <c r="N10" i="15"/>
  <c r="N8" i="15"/>
  <c r="N7" i="15"/>
  <c r="K83" i="15"/>
  <c r="K75" i="15"/>
  <c r="K67" i="15"/>
  <c r="K66" i="15"/>
  <c r="K65" i="15"/>
  <c r="K64" i="15"/>
  <c r="K63" i="15"/>
  <c r="K54" i="15"/>
  <c r="K43" i="15"/>
  <c r="K35" i="15"/>
  <c r="K27" i="15"/>
  <c r="K19" i="15"/>
  <c r="K11" i="15"/>
  <c r="K10" i="15"/>
  <c r="K8" i="15"/>
  <c r="K7" i="15"/>
  <c r="N92" i="15" l="1"/>
  <c r="K92" i="15"/>
  <c r="K93" i="15"/>
  <c r="N9" i="15"/>
  <c r="N94" i="15" s="1"/>
  <c r="K95" i="15"/>
  <c r="N95" i="15"/>
  <c r="K62" i="15"/>
  <c r="N62" i="15"/>
  <c r="N93" i="15"/>
  <c r="K9" i="15"/>
  <c r="N6" i="15" l="1"/>
  <c r="N91" i="15"/>
  <c r="K94" i="15"/>
  <c r="K91" i="15" s="1"/>
  <c r="K6" i="15"/>
  <c r="L22" i="19" l="1"/>
  <c r="M22" i="19"/>
  <c r="N22" i="19"/>
  <c r="L23" i="19"/>
  <c r="M23" i="19"/>
  <c r="N23" i="19"/>
  <c r="L25" i="19"/>
  <c r="M25" i="19"/>
  <c r="N25" i="19"/>
  <c r="K22" i="19"/>
  <c r="K23" i="19"/>
  <c r="K25" i="19"/>
  <c r="E60" i="19" l="1"/>
  <c r="E59" i="19"/>
  <c r="E58" i="19"/>
  <c r="E57" i="19"/>
  <c r="N56" i="19"/>
  <c r="M56" i="19"/>
  <c r="L56" i="19"/>
  <c r="K56" i="19"/>
  <c r="F56" i="19"/>
  <c r="N55" i="19"/>
  <c r="M55" i="19"/>
  <c r="L55" i="19"/>
  <c r="K55" i="19"/>
  <c r="F55" i="19"/>
  <c r="N54" i="19"/>
  <c r="M54" i="19"/>
  <c r="L54" i="19"/>
  <c r="K54" i="19"/>
  <c r="F54" i="19"/>
  <c r="N53" i="19"/>
  <c r="M53" i="19"/>
  <c r="L53" i="19"/>
  <c r="K53" i="19"/>
  <c r="F53" i="19"/>
  <c r="N52" i="19"/>
  <c r="M52" i="19"/>
  <c r="L52" i="19"/>
  <c r="K52" i="19"/>
  <c r="F52" i="19"/>
  <c r="E50" i="19"/>
  <c r="E49" i="19"/>
  <c r="E48" i="19"/>
  <c r="E47" i="19"/>
  <c r="N46" i="19"/>
  <c r="M46" i="19"/>
  <c r="L46" i="19"/>
  <c r="F46" i="19"/>
  <c r="N45" i="19"/>
  <c r="M45" i="19"/>
  <c r="L45" i="19"/>
  <c r="K45" i="19"/>
  <c r="F45" i="19"/>
  <c r="N44" i="19"/>
  <c r="M44" i="19"/>
  <c r="L44" i="19"/>
  <c r="K44" i="19"/>
  <c r="F44" i="19"/>
  <c r="N43" i="19"/>
  <c r="M43" i="19"/>
  <c r="L43" i="19"/>
  <c r="K43" i="19"/>
  <c r="F43" i="19"/>
  <c r="N42" i="19"/>
  <c r="M42" i="19"/>
  <c r="L42" i="19"/>
  <c r="K42" i="19"/>
  <c r="F42" i="19"/>
  <c r="E40" i="19"/>
  <c r="E39" i="19"/>
  <c r="E38" i="19"/>
  <c r="E37" i="19"/>
  <c r="N36" i="19"/>
  <c r="M36" i="19"/>
  <c r="L36" i="19"/>
  <c r="F36" i="19"/>
  <c r="E35" i="19"/>
  <c r="E34" i="19"/>
  <c r="E33" i="19"/>
  <c r="E32" i="19"/>
  <c r="N31" i="19"/>
  <c r="M31" i="19"/>
  <c r="L31" i="19"/>
  <c r="K31" i="19"/>
  <c r="F31" i="19"/>
  <c r="E30" i="19"/>
  <c r="K9" i="19"/>
  <c r="F26" i="19"/>
  <c r="E28" i="19"/>
  <c r="E27" i="19"/>
  <c r="N26" i="19"/>
  <c r="M26" i="19"/>
  <c r="L26" i="19"/>
  <c r="N10" i="19"/>
  <c r="M10" i="19"/>
  <c r="L10" i="19"/>
  <c r="K10" i="19"/>
  <c r="E25" i="19"/>
  <c r="M9" i="19"/>
  <c r="L9" i="19"/>
  <c r="F21" i="19"/>
  <c r="M8" i="19"/>
  <c r="L8" i="19"/>
  <c r="E23" i="19"/>
  <c r="N7" i="19"/>
  <c r="L7" i="19"/>
  <c r="K7" i="19"/>
  <c r="E20" i="19"/>
  <c r="E19" i="19"/>
  <c r="E18" i="19"/>
  <c r="E17" i="19"/>
  <c r="N16" i="19"/>
  <c r="M16" i="19"/>
  <c r="L16" i="19"/>
  <c r="K16" i="19"/>
  <c r="F16" i="19"/>
  <c r="E15" i="19"/>
  <c r="E14" i="19"/>
  <c r="E13" i="19"/>
  <c r="E12" i="19"/>
  <c r="N11" i="19"/>
  <c r="M11" i="19"/>
  <c r="L11" i="19"/>
  <c r="K11" i="19"/>
  <c r="F11" i="19"/>
  <c r="F10" i="19"/>
  <c r="N9" i="19"/>
  <c r="N8" i="19"/>
  <c r="K8" i="19"/>
  <c r="F8" i="19"/>
  <c r="M7" i="19"/>
  <c r="F7" i="19"/>
  <c r="M62" i="19" l="1"/>
  <c r="E36" i="19"/>
  <c r="K51" i="19"/>
  <c r="N64" i="19"/>
  <c r="F65" i="19"/>
  <c r="F9" i="19"/>
  <c r="E9" i="19" s="1"/>
  <c r="E11" i="19"/>
  <c r="K26" i="19"/>
  <c r="K21" i="19" s="1"/>
  <c r="F51" i="19"/>
  <c r="E53" i="19"/>
  <c r="K62" i="19"/>
  <c r="L62" i="19"/>
  <c r="L51" i="19"/>
  <c r="N63" i="19"/>
  <c r="L21" i="19"/>
  <c r="E24" i="19"/>
  <c r="M21" i="19"/>
  <c r="E31" i="19"/>
  <c r="F63" i="19"/>
  <c r="E16" i="19"/>
  <c r="N21" i="19"/>
  <c r="E42" i="19"/>
  <c r="K41" i="19"/>
  <c r="N51" i="19"/>
  <c r="L41" i="19"/>
  <c r="M41" i="19"/>
  <c r="N41" i="19"/>
  <c r="E8" i="19"/>
  <c r="K63" i="19"/>
  <c r="L64" i="19"/>
  <c r="E26" i="8" s="1"/>
  <c r="E28" i="8" s="1"/>
  <c r="F41" i="19"/>
  <c r="L63" i="19"/>
  <c r="M64" i="19"/>
  <c r="N65" i="19"/>
  <c r="E52" i="19"/>
  <c r="M63" i="19"/>
  <c r="E46" i="19"/>
  <c r="M51" i="19"/>
  <c r="F62" i="19"/>
  <c r="E45" i="19"/>
  <c r="E56" i="19"/>
  <c r="E44" i="19"/>
  <c r="E55" i="19"/>
  <c r="E43" i="19"/>
  <c r="K64" i="19"/>
  <c r="D26" i="8" s="1"/>
  <c r="D28" i="8" s="1"/>
  <c r="E54" i="19"/>
  <c r="F6" i="19"/>
  <c r="E10" i="19"/>
  <c r="K65" i="19"/>
  <c r="L6" i="19"/>
  <c r="L65" i="19"/>
  <c r="M65" i="19"/>
  <c r="M6" i="19"/>
  <c r="E7" i="19"/>
  <c r="N62" i="19"/>
  <c r="N6" i="19"/>
  <c r="E22" i="19"/>
  <c r="K6" i="19"/>
  <c r="E51" i="19" l="1"/>
  <c r="K61" i="19"/>
  <c r="E26" i="19"/>
  <c r="F64" i="19"/>
  <c r="F61" i="19" s="1"/>
  <c r="E21" i="19"/>
  <c r="E65" i="19"/>
  <c r="E62" i="19"/>
  <c r="E63" i="19"/>
  <c r="E41" i="19"/>
  <c r="N61" i="19"/>
  <c r="M61" i="19"/>
  <c r="L61" i="19"/>
  <c r="E6" i="19"/>
  <c r="E64" i="19" l="1"/>
  <c r="E61" i="19"/>
  <c r="K12" i="20" l="1"/>
  <c r="N12" i="20"/>
  <c r="K13" i="20"/>
  <c r="N13" i="20"/>
  <c r="K14" i="20"/>
  <c r="N14" i="20"/>
  <c r="K15" i="20"/>
  <c r="N15" i="20"/>
  <c r="E100" i="20" l="1"/>
  <c r="E99" i="20"/>
  <c r="E98" i="20"/>
  <c r="E97" i="20"/>
  <c r="N96" i="20"/>
  <c r="K96" i="20"/>
  <c r="F96" i="20"/>
  <c r="E92" i="20"/>
  <c r="E91" i="20"/>
  <c r="E90" i="20"/>
  <c r="E89" i="20"/>
  <c r="N88" i="20"/>
  <c r="K88" i="20"/>
  <c r="F88" i="20"/>
  <c r="E84" i="20"/>
  <c r="E83" i="20"/>
  <c r="E82" i="20"/>
  <c r="E81" i="20"/>
  <c r="N80" i="20"/>
  <c r="K80" i="20"/>
  <c r="F80" i="20"/>
  <c r="N79" i="20"/>
  <c r="K79" i="20"/>
  <c r="F79" i="20"/>
  <c r="N78" i="20"/>
  <c r="K78" i="20"/>
  <c r="F78" i="20"/>
  <c r="N77" i="20"/>
  <c r="K77" i="20"/>
  <c r="F77" i="20"/>
  <c r="N76" i="20"/>
  <c r="K76" i="20"/>
  <c r="F76" i="20"/>
  <c r="E71" i="20"/>
  <c r="E70" i="20"/>
  <c r="E69" i="20"/>
  <c r="E68" i="20"/>
  <c r="N67" i="20"/>
  <c r="K67" i="20"/>
  <c r="E63" i="20"/>
  <c r="E62" i="20"/>
  <c r="E61" i="20"/>
  <c r="E60" i="20"/>
  <c r="N59" i="20"/>
  <c r="K59" i="20"/>
  <c r="E55" i="20"/>
  <c r="E54" i="20"/>
  <c r="E53" i="20"/>
  <c r="E52" i="20"/>
  <c r="N51" i="20"/>
  <c r="K51" i="20"/>
  <c r="E47" i="20"/>
  <c r="E46" i="20"/>
  <c r="E45" i="20"/>
  <c r="E44" i="20"/>
  <c r="N43" i="20"/>
  <c r="K43" i="20"/>
  <c r="E39" i="20"/>
  <c r="E38" i="20"/>
  <c r="E37" i="20"/>
  <c r="E36" i="20"/>
  <c r="N35" i="20"/>
  <c r="K35" i="20"/>
  <c r="E31" i="20"/>
  <c r="E30" i="20"/>
  <c r="E29" i="20"/>
  <c r="E28" i="20"/>
  <c r="K27" i="20"/>
  <c r="E23" i="20"/>
  <c r="E22" i="20"/>
  <c r="E21" i="20"/>
  <c r="E20" i="20"/>
  <c r="N19" i="20"/>
  <c r="K19" i="20"/>
  <c r="E15" i="20"/>
  <c r="E14" i="20"/>
  <c r="E13" i="20"/>
  <c r="E12" i="20"/>
  <c r="N10" i="20"/>
  <c r="K10" i="20"/>
  <c r="N9" i="20"/>
  <c r="K9" i="20"/>
  <c r="N8" i="20"/>
  <c r="K8" i="20"/>
  <c r="N7" i="20"/>
  <c r="K7" i="20"/>
  <c r="N75" i="20" l="1"/>
  <c r="E7" i="20"/>
  <c r="K75" i="20"/>
  <c r="E79" i="20"/>
  <c r="E80" i="20"/>
  <c r="E96" i="20"/>
  <c r="E43" i="20"/>
  <c r="E77" i="20"/>
  <c r="E76" i="20"/>
  <c r="F75" i="20"/>
  <c r="E35" i="20"/>
  <c r="E8" i="20"/>
  <c r="E78" i="20"/>
  <c r="E88" i="20"/>
  <c r="E59" i="20"/>
  <c r="N11" i="20"/>
  <c r="N6" i="20" s="1"/>
  <c r="K11" i="20"/>
  <c r="K6" i="20" s="1"/>
  <c r="E19" i="20"/>
  <c r="E51" i="20"/>
  <c r="E9" i="20"/>
  <c r="E27" i="20"/>
  <c r="E10" i="20"/>
  <c r="E67" i="20"/>
  <c r="E58" i="15"/>
  <c r="E57" i="15"/>
  <c r="E56" i="15"/>
  <c r="E55" i="15"/>
  <c r="F54" i="15"/>
  <c r="E47" i="15"/>
  <c r="E46" i="15"/>
  <c r="E45" i="15"/>
  <c r="E44" i="15"/>
  <c r="F43" i="15"/>
  <c r="E39" i="15"/>
  <c r="E38" i="15"/>
  <c r="E37" i="15"/>
  <c r="E36" i="15"/>
  <c r="F35" i="15"/>
  <c r="E31" i="15"/>
  <c r="E29" i="15"/>
  <c r="E28" i="15"/>
  <c r="F27" i="15"/>
  <c r="E23" i="15"/>
  <c r="E21" i="15"/>
  <c r="E20" i="15"/>
  <c r="F19" i="15"/>
  <c r="E15" i="15"/>
  <c r="E14" i="15"/>
  <c r="E13" i="15"/>
  <c r="E12" i="15"/>
  <c r="F11" i="15"/>
  <c r="F10" i="15"/>
  <c r="F9" i="15"/>
  <c r="F8" i="15"/>
  <c r="F7" i="15"/>
  <c r="E10" i="15" l="1"/>
  <c r="E75" i="20"/>
  <c r="E30" i="15"/>
  <c r="E54" i="15"/>
  <c r="E35" i="15"/>
  <c r="F6" i="15"/>
  <c r="E8" i="15"/>
  <c r="E22" i="15"/>
  <c r="E7" i="15"/>
  <c r="E11" i="20"/>
  <c r="E6" i="20"/>
  <c r="E11" i="15"/>
  <c r="E27" i="15"/>
  <c r="E43" i="15"/>
  <c r="E19" i="15"/>
  <c r="E6" i="15" l="1"/>
  <c r="E9" i="15"/>
  <c r="E87" i="15" l="1"/>
  <c r="E86" i="15"/>
  <c r="E85" i="15"/>
  <c r="E84" i="15"/>
  <c r="F83" i="15"/>
  <c r="E79" i="15"/>
  <c r="E78" i="15"/>
  <c r="E77" i="15"/>
  <c r="E76" i="15"/>
  <c r="F75" i="15"/>
  <c r="E71" i="15"/>
  <c r="E70" i="15"/>
  <c r="E69" i="15"/>
  <c r="E68" i="15"/>
  <c r="F67" i="15"/>
  <c r="F66" i="15"/>
  <c r="F65" i="15"/>
  <c r="F64" i="15"/>
  <c r="F63" i="15"/>
  <c r="E63" i="15"/>
  <c r="E67" i="15" l="1"/>
  <c r="E75" i="15"/>
  <c r="E66" i="15"/>
  <c r="F62" i="15"/>
  <c r="E65" i="15"/>
  <c r="E64" i="15"/>
  <c r="E83" i="15"/>
  <c r="E15" i="16"/>
  <c r="N11" i="16"/>
  <c r="N6" i="16" s="1"/>
  <c r="K11" i="16"/>
  <c r="K6" i="16" s="1"/>
  <c r="F11" i="16"/>
  <c r="F6" i="16" s="1"/>
  <c r="N10" i="16"/>
  <c r="K10" i="16"/>
  <c r="F10" i="16"/>
  <c r="N9" i="16"/>
  <c r="K9" i="16"/>
  <c r="F9" i="16"/>
  <c r="N8" i="16"/>
  <c r="K8" i="16"/>
  <c r="F8" i="16"/>
  <c r="N7" i="16"/>
  <c r="K7" i="16"/>
  <c r="F7" i="16"/>
  <c r="E62" i="15" l="1"/>
  <c r="E14" i="16"/>
  <c r="E9" i="16"/>
  <c r="E13" i="16"/>
  <c r="E12" i="16"/>
  <c r="E7" i="16"/>
  <c r="E8" i="16"/>
  <c r="E10" i="16"/>
  <c r="E11" i="16" l="1"/>
  <c r="E6" i="16"/>
  <c r="M11" i="21" l="1"/>
  <c r="F11" i="21"/>
  <c r="F92" i="15" l="1"/>
  <c r="K108" i="20"/>
  <c r="N108" i="20"/>
  <c r="N106" i="20"/>
  <c r="N107" i="20" l="1"/>
  <c r="F107" i="20"/>
  <c r="F106" i="20"/>
  <c r="K107" i="20"/>
  <c r="N105" i="20"/>
  <c r="F105" i="20"/>
  <c r="K106" i="20"/>
  <c r="K105" i="20"/>
  <c r="F95" i="15"/>
  <c r="E95" i="15" s="1"/>
  <c r="F93" i="15"/>
  <c r="E93" i="15" s="1"/>
  <c r="F94" i="15"/>
  <c r="F108" i="20"/>
  <c r="N104" i="20" l="1"/>
  <c r="E92" i="15"/>
  <c r="K104" i="20"/>
  <c r="F104" i="20"/>
  <c r="F91" i="15"/>
  <c r="E94" i="15"/>
  <c r="E91" i="15" l="1"/>
  <c r="N10" i="21"/>
  <c r="N23" i="21" s="1"/>
  <c r="M10" i="21"/>
  <c r="M23" i="21" s="1"/>
  <c r="F10" i="21"/>
  <c r="N9" i="21"/>
  <c r="M9" i="21"/>
  <c r="M22" i="21" s="1"/>
  <c r="F26" i="8" s="1"/>
  <c r="F28" i="8" s="1"/>
  <c r="F9" i="21"/>
  <c r="F22" i="21" s="1"/>
  <c r="F27" i="21" s="1"/>
  <c r="C26" i="8" s="1"/>
  <c r="C28" i="8" s="1"/>
  <c r="N8" i="21"/>
  <c r="N21" i="21" s="1"/>
  <c r="M8" i="21"/>
  <c r="M21" i="21" s="1"/>
  <c r="F8" i="21"/>
  <c r="N7" i="21"/>
  <c r="N20" i="21" s="1"/>
  <c r="M7" i="21"/>
  <c r="M20" i="21" s="1"/>
  <c r="F7" i="21"/>
  <c r="F20" i="21" s="1"/>
  <c r="M6" i="21"/>
  <c r="M19" i="21" s="1"/>
  <c r="F6" i="21"/>
  <c r="F19" i="21" s="1"/>
  <c r="F24" i="21" s="1"/>
  <c r="E15" i="21"/>
  <c r="E14" i="21"/>
  <c r="E13" i="21"/>
  <c r="E12" i="21"/>
  <c r="N11" i="21"/>
  <c r="N6" i="21" s="1"/>
  <c r="N19" i="21" s="1"/>
  <c r="F20" i="16"/>
  <c r="K20" i="16"/>
  <c r="N20" i="16"/>
  <c r="F21" i="16"/>
  <c r="K21" i="16"/>
  <c r="N21" i="16"/>
  <c r="F22" i="16"/>
  <c r="K22" i="16"/>
  <c r="N22" i="16"/>
  <c r="F23" i="16"/>
  <c r="K23" i="16"/>
  <c r="N23" i="16"/>
  <c r="F19" i="16"/>
  <c r="K19" i="16"/>
  <c r="N19" i="16"/>
  <c r="E9" i="21" l="1"/>
  <c r="E7" i="21"/>
  <c r="E10" i="21"/>
  <c r="N22" i="21"/>
  <c r="G26" i="8" s="1"/>
  <c r="G28" i="8" s="1"/>
  <c r="E8" i="21"/>
  <c r="F21" i="21"/>
  <c r="E21" i="21" s="1"/>
  <c r="F23" i="21"/>
  <c r="E20" i="21"/>
  <c r="E6" i="21"/>
  <c r="E19" i="21"/>
  <c r="E11" i="21"/>
  <c r="E21" i="16"/>
  <c r="E22" i="16"/>
  <c r="E108" i="20"/>
  <c r="E107" i="20"/>
  <c r="E106" i="20"/>
  <c r="E105" i="20"/>
  <c r="E20" i="16"/>
  <c r="E23" i="16" l="1"/>
  <c r="B27" i="8"/>
  <c r="E19" i="16"/>
  <c r="E22" i="21"/>
  <c r="B25" i="8"/>
  <c r="E23" i="21"/>
  <c r="B26" i="8"/>
  <c r="E104" i="20"/>
  <c r="B24" i="8" l="1"/>
  <c r="B28" i="8" l="1"/>
</calcChain>
</file>

<file path=xl/sharedStrings.xml><?xml version="1.0" encoding="utf-8"?>
<sst xmlns="http://schemas.openxmlformats.org/spreadsheetml/2006/main" count="871" uniqueCount="211">
  <si>
    <t>Координатор муниципальной программы</t>
  </si>
  <si>
    <t>Перечень подпрограмм</t>
  </si>
  <si>
    <t>Всего</t>
  </si>
  <si>
    <t>Средства бюджета городского округа Жуковский</t>
  </si>
  <si>
    <t>Всего, в том числе по годам:</t>
  </si>
  <si>
    <t>Источники финансирования</t>
  </si>
  <si>
    <t>Объем финансирования по годам (тыс. руб.)</t>
  </si>
  <si>
    <t>№ п/п</t>
  </si>
  <si>
    <t>2025 год</t>
  </si>
  <si>
    <t>2027 год</t>
  </si>
  <si>
    <t>муниципальной программы городского округа Жуковский</t>
  </si>
  <si>
    <t>Муниципальный заказчик муниципальной  программы</t>
  </si>
  <si>
    <t>Цели муниципальной программы</t>
  </si>
  <si>
    <t>Краткая характеристика подпрограмм</t>
  </si>
  <si>
    <t>Источники финансирования муниципальной программы, в том числе по годам реализации программы (тыс. руб.):</t>
  </si>
  <si>
    <t>Средства бюджета Московской области</t>
  </si>
  <si>
    <t>Средства федерального бюджета</t>
  </si>
  <si>
    <t>Внебюджетные средства</t>
  </si>
  <si>
    <t>2026 г.</t>
  </si>
  <si>
    <t>2027 г.</t>
  </si>
  <si>
    <t xml:space="preserve"> </t>
  </si>
  <si>
    <t>1. Паспорт</t>
  </si>
  <si>
    <t>Мероприятие подпрограммы</t>
  </si>
  <si>
    <t>Сроки исполнения мероприятия</t>
  </si>
  <si>
    <t>Всего (тыс. руб.)</t>
  </si>
  <si>
    <t xml:space="preserve">Ответственный за выполнение мероприятия </t>
  </si>
  <si>
    <t>Итого:</t>
  </si>
  <si>
    <t>1.1</t>
  </si>
  <si>
    <t>I</t>
  </si>
  <si>
    <t>II</t>
  </si>
  <si>
    <t>III</t>
  </si>
  <si>
    <t>IV</t>
  </si>
  <si>
    <t>1.2</t>
  </si>
  <si>
    <t>2</t>
  </si>
  <si>
    <t>Итого по подпрограмме</t>
  </si>
  <si>
    <t>2026 год</t>
  </si>
  <si>
    <t>2.1</t>
  </si>
  <si>
    <t>3</t>
  </si>
  <si>
    <t>1.3</t>
  </si>
  <si>
    <t>1.4</t>
  </si>
  <si>
    <t>1.5</t>
  </si>
  <si>
    <t>№ подпрограммы X</t>
  </si>
  <si>
    <t>№ основного мероприятия YY</t>
  </si>
  <si>
    <t>№ мероприятия ZZ</t>
  </si>
  <si>
    <t>Наименование результата</t>
  </si>
  <si>
    <t>Единица измерения</t>
  </si>
  <si>
    <t>Порядок определения значений</t>
  </si>
  <si>
    <t xml:space="preserve">В том числе по кварталам: </t>
  </si>
  <si>
    <r>
      <t>В том числе по кварталам:</t>
    </r>
    <r>
      <rPr>
        <sz val="10"/>
        <color rgb="FFFF0000"/>
        <rFont val="Times New Roman"/>
        <family val="1"/>
        <charset val="204"/>
      </rPr>
      <t xml:space="preserve"> </t>
    </r>
  </si>
  <si>
    <t>2. Подпрограмма  3 «Эффективное местное самоуправление»</t>
  </si>
  <si>
    <t>5.Подпрограмма 6 «Обеспечивающая подпрограмма»</t>
  </si>
  <si>
    <t>3. Подпрограмма 4. «Молодежь Подмосковья» направлена на создание условий для гражданского и патриотического воспитания молодежи, поддержку молодежных инициатив, вовлечение подрастающего поколения в научно-техническую и творческую деятельность, поддержку молодежных предпринимательских инициатив и совершенствование методов и форм работы с молодежью</t>
  </si>
  <si>
    <t>1.6</t>
  </si>
  <si>
    <t>2.2</t>
  </si>
  <si>
    <t>2.3</t>
  </si>
  <si>
    <r>
      <t xml:space="preserve">                      </t>
    </r>
    <r>
      <rPr>
        <b/>
        <sz val="12"/>
        <color theme="1"/>
        <rFont val="Times New Roman"/>
        <family val="1"/>
        <charset val="204"/>
      </rPr>
      <t xml:space="preserve">  7.  Перечень мероприятий подпрограммы 3 «Эффективное местное самоуправление»</t>
    </r>
  </si>
  <si>
    <t xml:space="preserve">Мероприятие  01.01.01
"Организация и проведение молодежного спортивного фестиваля "Движение"
</t>
  </si>
  <si>
    <t xml:space="preserve">Мероприятие  01.01.02
"Организация и проведение молодежного творческого фестиваля" </t>
  </si>
  <si>
    <t>Мероприятие 01.01.03
"Организация и проведение областного фестиваля «Театральная завалинка» (в том числе участие творческих коллективов г. о. Жуковский)"</t>
  </si>
  <si>
    <t>Мероприятие 01.01.04
"Организация и проведение Молодежно-инновационного технического Форума "Сила разума"</t>
  </si>
  <si>
    <t>2.</t>
  </si>
  <si>
    <t>1.1.1.</t>
  </si>
  <si>
    <t>1.1.2.</t>
  </si>
  <si>
    <t>1.1.3.</t>
  </si>
  <si>
    <t>1.1.4.</t>
  </si>
  <si>
    <t xml:space="preserve">                               «Развитие институтов гражданского общества, повышение эффективности местного самоуправления и реализации молодежной политики»</t>
  </si>
  <si>
    <t>муниципальной программы городского округа Жуковский «Развитие институтов гражданского общества, 
повышение эффективности местного самоуправления и реализации молодежной политики»</t>
  </si>
  <si>
    <t>1.3.</t>
  </si>
  <si>
    <t>1.2.</t>
  </si>
  <si>
    <t>1.4.</t>
  </si>
  <si>
    <t>2.1.</t>
  </si>
  <si>
    <t>3.</t>
  </si>
  <si>
    <t>3.1.</t>
  </si>
  <si>
    <t>4.</t>
  </si>
  <si>
    <t>МУ МЦ "Дружба"</t>
  </si>
  <si>
    <t>Штука</t>
  </si>
  <si>
    <t>Минута</t>
  </si>
  <si>
    <t>Единица</t>
  </si>
  <si>
    <t>Ответственные исполнители подпрограмм</t>
  </si>
  <si>
    <t>3. Подпрограмма  4 «Молодежь Подмосковья»</t>
  </si>
  <si>
    <r>
      <t xml:space="preserve">                      </t>
    </r>
    <r>
      <rPr>
        <b/>
        <sz val="12"/>
        <color theme="1"/>
        <rFont val="Times New Roman"/>
        <family val="1"/>
        <charset val="204"/>
      </rPr>
      <t xml:space="preserve"> 8.  Перечень мероприятий подпрограммы 4 "Молодежь Подмосковья"</t>
    </r>
  </si>
  <si>
    <r>
      <t xml:space="preserve">                      10</t>
    </r>
    <r>
      <rPr>
        <b/>
        <sz val="12"/>
        <color theme="1"/>
        <rFont val="Times New Roman"/>
        <family val="1"/>
        <charset val="204"/>
      </rPr>
      <t>.  Перечень мероприятий подпрограммы 6 «Обеспечивающая подпрограмма»</t>
    </r>
  </si>
  <si>
    <t>11. Методика определения результатов выполнения мероприятий</t>
  </si>
  <si>
    <t>Проекты, реализованные на основании заявок жителей Московской области в рамках применения практик инициативного бюджетирования</t>
  </si>
  <si>
    <t>1.1.</t>
  </si>
  <si>
    <t>1.1.5.</t>
  </si>
  <si>
    <t>Мероприятие 01.01.05
"Организация и проведение кубка КВН"</t>
  </si>
  <si>
    <t>1.1.6.</t>
  </si>
  <si>
    <t>Мероприятие 01.01.06
"Подготовка и печать полиграфической продукции по тематике молодежной политики"</t>
  </si>
  <si>
    <t>Информационные материалы изготовлены  и размещены в сетевых изданиях</t>
  </si>
  <si>
    <t>Осуществлено изготовление и распространение радиоматериалов об основных событиях социально-экономического развития, общественно-политической жизни, освещение деятельности</t>
  </si>
  <si>
    <t xml:space="preserve">Количество минут вещания радиоматериалов о социально-экономическом, культурном демографическом и политическом положении муниципального образования  Московской области, органов местного самоуправления муниципального образования, размещенных  на радиостанциях муниципального, регионального, федерального уровня  в отчетном периоде.
Источник данных: 
акты сдачи-приема оказанных услуг по заключенным муниципальным контрактам в рамках реализации мероприятия муниципальной программы
</t>
  </si>
  <si>
    <t>Информационные материалы изготовлены и размещены в печатных СМИ</t>
  </si>
  <si>
    <t xml:space="preserve">Количество информационных материалов  о деятельности органов местного самоуправления Московской области, изготовленных и размещенных  в отчетном периоде в муниципальных печатных СМИ.
Источник данных: 
акты сдачи-приема оказанных услуг по заключенным муниципальным контрактам в рамках реализации мероприятия муниципальной программы
</t>
  </si>
  <si>
    <t>Осуществлено издание печатной продукции о социально значимых вопросах в деятельности органов местного самоуправления муниципального образования, формирование положительного образа муниципального образования как социально ориентированного, комфортного для жизни и ведения предпринимательской деятельности</t>
  </si>
  <si>
    <t>Рекламные конструкции размещены в соответствии со схемой размещения рекламных конструкций Московской области</t>
  </si>
  <si>
    <t>Проведены  мероприятия по гражданско-патриотическому и духовно-нравственному воспитанию молодежи</t>
  </si>
  <si>
    <t>Проведены мероприятия по обеспечению занятости несовершеннолетних</t>
  </si>
  <si>
    <t>Проведены мероприятия по поддержке молодежных творческих инициатив, вовлечению молодежи в инновационную деятельность, научно-техническое творчество</t>
  </si>
  <si>
    <t>Проведены мероприятия, направленные на популяризацию добровольчества (волонтерства)</t>
  </si>
  <si>
    <t>Основное мероприятие 01
Информирование населения об основных событиях социально-экономического развития и общественно-политической жизни</t>
  </si>
  <si>
    <t>Мероприятие 01.01 
Информирование населения муниципального образования о деятельности органов местного самоуправления муниципального образования Московской области посредством социальных сетей,  мессенджеров, e-mail-рассылок, смс информирования.</t>
  </si>
  <si>
    <t xml:space="preserve">Мероприятие 01.02
Информирование населения об основных событиях социально-экономического развития, общественно-политической жизни, освещение деятельности в электронных СМИ, распространяемых в сети Интернет (сетевых изданиях). </t>
  </si>
  <si>
    <t>Результат 1
Информационные материалы изготовлены  и размещены в сетевых изданиях.
Штука</t>
  </si>
  <si>
    <t>Мероприятие 01.03
Информирование населения об основных событиях социально-экономического развития, общественно-политической жизни, освещение деятельности путем изготовления и распространения (вещания) телепередач</t>
  </si>
  <si>
    <t>Мероприятие 01.04
Информирование населения об основных событиях социально-экономического развития, общественно-политической жизни, освещение деятельности путем изготовления и распространения (вещания) радиопрограммы</t>
  </si>
  <si>
    <t>Мероприятие 01.05
Информирование населения об основных событиях социально-экономического развития, общественно-политической жизни, освещение деятельности в печатных СМИ</t>
  </si>
  <si>
    <t>Результат 1
Информационные материалы изготовлены  и размещены в печатных СМИ.
Штука</t>
  </si>
  <si>
    <t>Мероприятие 01.07
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 муниципального образования, формирование положительного образа муниципального образования как социально ориентированного, комфортного для жизни и ведения предпринимательской деятельности</t>
  </si>
  <si>
    <t>Мероприятие 07.01
Приведение в соответствие количества и фактического расположения рекламных конструкций на территории муниципального образования согласованной Правительством Московской области схеме размещения рекламных конструкций</t>
  </si>
  <si>
    <t>Мероприятие 07.02
Проведение мероприятий, которым обеспечено праздничное/тематическое оформление территории муниципального образования в соответствии с постановлением Правительства Московской области от 21.05.2014 № 363/16 «Об утверждении Методических рекомендаций по размещению и эксплуатации элементов праздничного, тематического и праздничного светового оформления на территории Московской области»</t>
  </si>
  <si>
    <t xml:space="preserve">Мероприятие 07.03
Информирование населения об основных событиях социально-экономического развития и общественно-политической жизни посредством размещения социальной рекламы на объектах наружной рекламы и информации </t>
  </si>
  <si>
    <t>Основное мероприятие 07 Организация создания и эксплуатации сети объектов наружной рекламы</t>
  </si>
  <si>
    <t xml:space="preserve">Основное мероприятие 01.
Вовлечение молодежи в общественную жизнь </t>
  </si>
  <si>
    <t>Мероприятие 01.01.
Организация и проведение мероприятий по гражданско-патриотическому и духовно-нравственному воспитанию молодежи</t>
  </si>
  <si>
    <t>Результат 1.
Проведены мероприятия по гражданско-патриотическому и духовно-нравственному воспитанию молодежи.
Единица</t>
  </si>
  <si>
    <t>Основное мероприятие 02.
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</t>
  </si>
  <si>
    <t>Мероприятие 02.01
Организация и проведение мероприятий по обучению, переобучению, повышению квалификации и обмену опытом специалистов</t>
  </si>
  <si>
    <t>Мероприятие 02.02
Проведение мероприятий по обеспечению занятости несовершеннолетних</t>
  </si>
  <si>
    <t>2.2.</t>
  </si>
  <si>
    <t>Мероприятие 02.03.
Организация и проведение мероприятий по поддержке молодежных творческих инициатив, вовлечению молодежи в инновационную деятельность, научно-техническое творчество</t>
  </si>
  <si>
    <t>2.3.</t>
  </si>
  <si>
    <t>Результат 1.
Проведены мероприятия по поддержке молодежных творческих инициатив, вовлечению молодежи в инновационную деятельность, научно-техническое творчество.
Единица</t>
  </si>
  <si>
    <t>Основное мероприятие 01.
Организация и проведение мероприятий, направленных на популяризацию добровольчества (волонтерства)</t>
  </si>
  <si>
    <t>Мероприятие 01.01.
Организация и проведение мероприятий (акций) для добровольцев (волонтеров)</t>
  </si>
  <si>
    <t>Основное мероприятие 01.
Создание условий для реализации полномочий органов местного самоуправления</t>
  </si>
  <si>
    <t>Мероприятие 01.02. Обеспечение деятельности муниципальных органов - комитет по молодежной политике</t>
  </si>
  <si>
    <t>Мероприятие 01.03. Расходы на обеспечение деятельности (оказание услуг) муниципальных учреждений в сфере молодежной политики</t>
  </si>
  <si>
    <t>Мероприятие 01.04.
Проведение капитального ремонта, технического переоснащения и благоустройства территорий учреждений в сфере молодежной политики</t>
  </si>
  <si>
    <t>Основное мероприятие 02  Практики 
инициативного бюджетирования</t>
  </si>
  <si>
    <t>Мероприятие 02.01.                                                                                                                                                                                                                                                                                                                                                                                                                                                                                                                   Реализация на территориях муниципальных образований проектов граждан, сформированных в рамках практик инициативного бюджетирования</t>
  </si>
  <si>
    <t>Мероприятие 03.01.
Осуществление первичного воинского учета органами местного самоуправления поселений, муниципальных и городских округов</t>
  </si>
  <si>
    <t>Основное мероприятие 03 
Осуществление первичного воинского учета</t>
  </si>
  <si>
    <t>Основное мероприятие 04
Корректировка списков кандидатов в присяжные заседатели федеральных судов общей юрисдикции в Российской Федерации</t>
  </si>
  <si>
    <t>Мероприятие 04.01.
Составление (изменение) списков кандидатов в присяжные заседатели федеральных судов общей юрисдикции в Российской Федерации</t>
  </si>
  <si>
    <t>Результат 1
Информационные материалы изготовлены и размещены в социальных сетях, мессенджерах, направлены по электронной почте и смс рассылкой.
Штука</t>
  </si>
  <si>
    <t>Результат 1
Осуществлено изготовление и распространение телематериалов об основных событиях социально-экономического развития, общественно-политической жизни, освещение деятельности
Минута</t>
  </si>
  <si>
    <t>Результат 1
Осуществлено изготовление и распространение радиоматериалов об основных событиях социально-экономического развития, общественно-политической жизни, освещение деятельности
Минута</t>
  </si>
  <si>
    <t>Результат 1.
Осуществлено издание печатной продукции о социально значимых вопросах в деятельности органов местного самоуправления муниципального образования, формирование положительного образа муниципального образования как социально ориентированного, комфортного для жизни и ведения предпринимательской деятельности
Штука</t>
  </si>
  <si>
    <t>Результат 1.
Рекламные конструкции размещены в соответствии со схемой размещения рекламных конструкций Московской области
Единица</t>
  </si>
  <si>
    <t>Результат 1.
Проведены мероприятия по гражданско-патриотическому и духовно-нравственному воспитанию молодежи
Единица</t>
  </si>
  <si>
    <t>Результат 1.
Проведены мероприятия по обучению, переобучению, повышению квалификации и обмену опытом специалистов
Единица</t>
  </si>
  <si>
    <t>Проведены мероприятия по обучению, переобучению, повышению квалификации и обмену опытом специалистов</t>
  </si>
  <si>
    <t xml:space="preserve">Результат 1
Проведены мероприятия по обеспечению занятости несовершеннолетних
Единица </t>
  </si>
  <si>
    <t>Результат 1
Проведены мероприятия, направленные на популяризацию добровольчества (волонтерства)
Единица</t>
  </si>
  <si>
    <t>1.1.7.</t>
  </si>
  <si>
    <t>Мероприятие 01.01.07
"Организация и проведение "Выездного лагеря КВН"</t>
  </si>
  <si>
    <t>Мероприятие 01.03.01. Обеспечение выполнения муниципального задания МУ «МЦ «Дружба»</t>
  </si>
  <si>
    <t>Мероприятие 01.03.02. Проведение текущего ремонта МУ «МЦ «Дружба»</t>
  </si>
  <si>
    <t>1.3.1.</t>
  </si>
  <si>
    <t>1.3.2.</t>
  </si>
  <si>
    <t>4. Подпрограмма 5 «Развитие добровольчества (волонтерства) в муниципальных образованиях Московской области»</t>
  </si>
  <si>
    <r>
      <t xml:space="preserve">                     9</t>
    </r>
    <r>
      <rPr>
        <b/>
        <sz val="12"/>
        <color theme="1"/>
        <rFont val="Times New Roman"/>
        <family val="1"/>
        <charset val="204"/>
      </rPr>
      <t>.  Перечень мероприятий подпрограммы 5 «Развитие добровольчества (волонтерства) в муниципальных образованиях Московской области»</t>
    </r>
  </si>
  <si>
    <t>2. Подпрограмма 3. «Эффективное местное самоуправление» направлена на определение уровня удовлетворенности населения деятельностью органов местного самоуправления муниципального образования Московской области</t>
  </si>
  <si>
    <t>1. Подпрограмма 1. «Развитие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медиасреды» направлена на обеспечение населения муниципального образования информацией о деятельности органов местного самоуправления Московской области, социально-экономических и общественных процессах, происходящих на территории муниципального образования, создание доступной современной медиасреды. 
В ходе реализации мероприятий подпрограммы планируется организовать размещение информации, направленной на привлечение внимания населения к актуальным проблемам, и формирование положительного имиджа муниципального образования как социально ориентированного муниципалитета, комфортного для жизни и ведения предпринимательской деятельности, а также на создание общего рекламного пространства на территории Московской области путем увеличения доли соответствия фактических мест установки рекламных конструкций утвержденным схемам размещения рекламных конструкций на территории муниципального образования Московской области</t>
  </si>
  <si>
    <t>4. Подпрограмма 5. « Развитие добровольчества (волонтерства) в муниципальных образованиях Московской области» направлена на содействие развитию и распространению добровольческой (волонтерской) деятельности в муниципальном образовании Московской области</t>
  </si>
  <si>
    <t>5. Подпрограмма 6. «Обеспечивающая подпрограмма» направлена на обеспечение эффективного функционирования органов муниципального образования Московской области при реализации полномочий</t>
  </si>
  <si>
    <t>Первый заместитель Главы городского округа Жуковский А.В. Дунаевич</t>
  </si>
  <si>
    <t>Отдел реализации градостроительной политики
 Управления градостроительной деятельностью Администрации городского округа Жуковский</t>
  </si>
  <si>
    <t xml:space="preserve">Отдел реализации градостроительной политики
 Управления градостроительной деятельностью Администрации городского округа Жуковский,
МБУ «Городское хозяйство» </t>
  </si>
  <si>
    <t>Военно-учетный стол Администрации городского округа Жуковский</t>
  </si>
  <si>
    <t>1. Подпрограмма 1 «Развитие системы информирования населения о деятельности органов местного самоуправления муниципалных образований Московской области, создание доступной современной медиасреды»</t>
  </si>
  <si>
    <r>
      <t xml:space="preserve">                      </t>
    </r>
    <r>
      <rPr>
        <b/>
        <sz val="12"/>
        <color theme="1"/>
        <rFont val="Times New Roman"/>
        <family val="1"/>
        <charset val="204"/>
      </rPr>
      <t xml:space="preserve">  6. Перечень мероприятий подпрограммы 1 «Развитие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медиасреды»</t>
    </r>
  </si>
  <si>
    <t>2. Повышение уровня удовлетворенности населения деятельностью органов местного самоуправления муниципального образования Московской области</t>
  </si>
  <si>
    <t>4. Создание условий для развития и поддержки добровольчества (волонтерства) как ключевого элемента социальной ответственности развитого гражданского общества, увеличение доли граждан, вовлеченных в участие в добровольчестве (волонтерстве)</t>
  </si>
  <si>
    <t>1. Обеспечение открытости и прозрачности деятельности органов муниципальной власти  муниципального образования Московской области и органов местного самоуправления путем размещения информационных материалов о деятельности  органов муниципальной власти Московской области и органов местного самоуправления муниципального образования Московской области</t>
  </si>
  <si>
    <t>3. Создание условий для гражданского и патриотического воспитания молодежи, поддержка молодежных инициатив, вовлечение подрастающего поколения в научно-техническую и творческую деятельность, поддержка молодежных предпринимательских инициатив, совершенствование методов и форм работы с молодежью. Увеличение доли граждан, вовлеченных в участие в патриотических и социально значимых мероприятиях</t>
  </si>
  <si>
    <t>Результат 2
Осуществлено издание печатного СМИ с нормативно-правовыми актами и официальной информацией муниципального образования Московской области. Печатный лист
Штука</t>
  </si>
  <si>
    <t>Результат 1
Проведены рекламно-информационные кампании в муниципальном образовании Московской области
 Единица.</t>
  </si>
  <si>
    <t>Информационные материалы изготовлены  и размещены в социальных сетях, мессенджерах, направлены по электронной почте и смс рассылкой</t>
  </si>
  <si>
    <t>Осуществлено изготовление и распространение  телематериалов об основных событиях социально-экономического развития, общественно-политической жизни, освещение деятельности.</t>
  </si>
  <si>
    <t xml:space="preserve">Осуществлено издание печатного СМИ с  нормативно-правовыми актами и официальной информацией  муниципального образования Московской области.
Печатный лист
</t>
  </si>
  <si>
    <t>Проведены рекламно-информационные кампании в муниципальном образовании  Московской области</t>
  </si>
  <si>
    <t xml:space="preserve">M=X+Y+Z,
где:
М – количество информационных материалов, изготовленных  и размещенных в социальных сетях, мессенджерах, направленных по электронной почте, смс адресная рассылка) в отчетном периоде;
Х – количество информационных материалов о деятельности органов  местного самоуправления муниципального образования Московской области, размещенных в социальных сетях и мессенджерах в отчетном периоде;
Y– количество информационных материалов о деятельности органов  местного самоуправления муниципального образования Московской области, распространенных путем e-mail-рассылок в отчетном периоде;
Z– количество информационных материалов о деятельности органов  местного самоуправления муниципального образования Московской области, распространенных путем смс-информирования  в отчетном периоде;
Источник данных: 
акты сдачи-приема оказанных услуг по заключенным муниципальным контрактам в рамках реализации мероприятия муниципальной программы
</t>
  </si>
  <si>
    <t>Количество минут вещания телематериалов о  социально-экономическом, культурном демографическом и политическом положении муниципального образования  Московской области, органов местного самоуправления муниципального образования,  размещенных на телеканалах муниципального, регионального, федерального уровня  в отчетном периоде.
Источник данных: 
акты сдачи-приема оказанных услуг по заключенным муниципальным контрактам в рамках реализации мероприятия муниципальной программы</t>
  </si>
  <si>
    <t xml:space="preserve">Количество печатных листов с обнародованием нормативно правовых актов и официальной информацией  муниципального образования Московской области, размещенных в отчетном периоде в муниципальных печатных СМИ.
Источник данных: 
акты сдачи-приема оказанных услуг по заключенным муниципальным контрактам в рамках реализации мероприятия муниципальной программы
</t>
  </si>
  <si>
    <t>Количество печатных листов тематической печатной продукции для муниципального образования, изданной в отчетном периоде.
Источник данных: 
акты сдачи-приема оказанных услуг по заключенным муниципальным контрактам в рамках реализации мероприятия муниципальной программы</t>
  </si>
  <si>
    <t>Количество рекламных конструкций приведенные в соответствие количества и фактического расположения рекламных конструкций на территории муниципального образования согласованной Правительством Московской области схеме размещения рекламных конструкций в отчетном периоде
Источник данных:  
Отчет о приведении в соответствие со схемой размещения количества и фактического расположения рекламных конструкций на территории муниципального образования</t>
  </si>
  <si>
    <t xml:space="preserve">Количество проведенных мероприятий, которым обеспечено праздничное/тематическое оформление территории муниципального образования в отчетном периоде в соответствии с постановлением Правительства Московской области от 21.05.2014 № 363/16 «Об утверждении Методических рекомендаций по размещению и эксплуатации элементов праздничного, тематического и праздничного светового оформления на территории Московской области».
Отчет о проведенных мероприятиях, которым обеспечено праздничное/тематическое оформление территории муниципального образования </t>
  </si>
  <si>
    <t xml:space="preserve">Количество проведенных информационных кампаний, обеспечивающих информирование населения об основных событиях социально-экономического развития и общественно-политической жизни муниципального образования посредством размещения социальной рекламы на объектах наружной рекламы и информации в муниципальном образовании Московской области в отчетном периоде.
Источник данных:  
акты сдачи-приема оказанных услуг по заключенным муниципальным контрактам в рамках реализации мероприятия муниципальной программы 
</t>
  </si>
  <si>
    <t xml:space="preserve">Фактическое значение результата соответствует количеству реализованных в отчетном периоде проектов граждан муниципального образования Московской области, сформированных  в рамках практик инициативного бюджетирования, 
Источник данных: 
Отчет муниципальных образований Московской области о реализации проектов инициативного бюджетирования по форме, утвержденной распоряжением МТП Московской области от 30.10.2020 № 18 </t>
  </si>
  <si>
    <t xml:space="preserve">Количество муниципальных мероприятий по гражданско-патриотическому и духовно-нравственному воспитанию молодежи, проведенных  в муниципальном образовании Московской области в отчетном периоде.
Источник данных:  
акты сдачи-приема оказанных услуг по заключенным муниципальным контрактам в рамках реализации мероприятия муниципальной программы 
</t>
  </si>
  <si>
    <t xml:space="preserve">Nо=Nу+Nоп,
где:
Nо –  общее количество  муниципальных мероприятий, по  обучению, переобучению, повышению квалификации и обмену опытом специалистов, проведенных  в муниципальном образовании Московской области в отчетном
периоде;
Nу – количество муниципальных мероприятий по  обучению, переобучению, повышению квалификации, проведенных  в муниципальном образовании Московской области в отчетном периоде;
Nоп – количество муниципальных мероприятий по обмену опытом специалистов, проведенных  в муниципальном образовании Московской области в отчетном периоде.
Источник данных:  
акты сдачи-приема оказанных услуг по заключенным муниципальным контрактам в рамках реализации мероприятия муниципальной программы 
</t>
  </si>
  <si>
    <t xml:space="preserve">Количество муниципальных мероприятий по обеспечению занятости несовершеннолетних, проведенных  в муниципальном образовании Московской области в отчетном периоде.
Источник данных:  
акты сдачи-приема оказанных услуг по заключенным муниципальным контрактам в рамках реализации мероприятия муниципальной программы 
</t>
  </si>
  <si>
    <t xml:space="preserve">Количество муниципальных мероприятий  по поддержке молодежных творческих инициатив, вовлечению молодежи в инновационную деятельность, научно-техническое творчество, проведенных  в муниципальном образовании Московской области в отчетном периоде.
Источник данных: 
акты сдачи-приема оказанных услуг по заключенным муниципальным контрактам в рамках реализации мероприятия муниципальной программы </t>
  </si>
  <si>
    <t xml:space="preserve">Nпд =Nд+ Nс,
где:
N – общее количество муниципальных мероприятий (акций) направленных на популяризацию добровольчества (волонтерства), проведенных  в муниципальном образовании Московской области в отчетном периоде;
Nд – количество мероприятий для руководителей добровольческих (волонтерских) организаций и добровольцев (волонтеров) муниципального образования Московской области, проведенных  в отчетном периоде;
Nс – количество социальных акций  добровольцев (волонтеров) муниципального образования Московской области с  участием жителей муниципального образования Московской области, проведенных в отчетном периоде.
Источник данных: 
акты сдачи-приема оказанных услуг по заключенным муниципальным контрактам в рамках реализации мероприятия муниципальной программы </t>
  </si>
  <si>
    <t>Проекты, реализованные на основании заявок жителей Московской области в рамках применения практик инициативного бюджетирования.
Штука</t>
  </si>
  <si>
    <t xml:space="preserve">Управление по взаимодействию с общественно-политическими организациями, организационным вопросам, информационной и молодежной политике, развитию добровольчества и волонтерства 
Администрации городского округа Жуковский 
</t>
  </si>
  <si>
    <t>Мероприятие 01.01. Расходы на обеспечение деятельности (оказание услуг) муниципальных учреждений в сфере информационной политики</t>
  </si>
  <si>
    <t>Результат 1
Проведены мероприятия, которым обеспечено праздничное/тематическое оформление на территории муниципального образования Московской области
Единица</t>
  </si>
  <si>
    <t>2028 г.</t>
  </si>
  <si>
    <t>2029 г.</t>
  </si>
  <si>
    <t>2030 г.</t>
  </si>
  <si>
    <t>2028 год</t>
  </si>
  <si>
    <t>2029 год</t>
  </si>
  <si>
    <t>2030 год</t>
  </si>
  <si>
    <t>Итого
2026 год</t>
  </si>
  <si>
    <t>Управление по взаимодействию с общественно-политическими организациями, организационным вопросам, информационной и молодежной политике, развитию добровольчества и волонтерства</t>
  </si>
  <si>
    <t>Управление по взаимодействию с общественно-политическими организациями, организационным вопросам, информационной и молодежной политике, развитию добровольчества и волонтерства Администрации городского округа Жуковский</t>
  </si>
  <si>
    <t>Управление по взаимодействию с общественно-политическими организациями, организационным вопросам, информационной и молодежной политике, развитию добровольчества и волонтерства Администрации городского округа Жуковский, МУ МЦ "Дружба"</t>
  </si>
  <si>
    <t>Управление по взаимодействию с общественно-политическими организациями, организационным вопросам, информационной и молодежной политике, развитию добровольчества и волонтерства Администрации городского округа Жуковский, 
МБУДО ЦЭВ</t>
  </si>
  <si>
    <t>Административное управление
 Администрации городского округа Жуковский</t>
  </si>
  <si>
    <t>итого</t>
  </si>
  <si>
    <t>обл</t>
  </si>
  <si>
    <t>фед</t>
  </si>
  <si>
    <t>местн</t>
  </si>
  <si>
    <t>внеб</t>
  </si>
  <si>
    <t>2026-2030</t>
  </si>
  <si>
    <t>1.</t>
  </si>
  <si>
    <t>Проведены мероприятия, которым обеспечено праздничное/тематическое оформление на территории муниципального образования Московской области</t>
  </si>
  <si>
    <t>Количество информационных материалов о деятельности органов  местного самоуправления муниципального образования Московской области, размещенных в электронных СМИ, распространяемых в сети Интернет (сетевых изданиях) в отчетном периоде.
Источник данных: 
акты сдачи-приема оказанных услуг по заключенным муниципальным контрактам в рамках реализации мероприятия муниципальной 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</si>
</sst>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46">
    <xf numFmtId="0" fontId="0" fillId="0" borderId="0" xfId="0"/>
    <xf numFmtId="0" fontId="4" fillId="0" borderId="0" xfId="0" applyFont="1"/>
    <xf numFmtId="0" fontId="9" fillId="0" borderId="1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justify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top" wrapText="1"/>
    </xf>
    <xf numFmtId="164" fontId="4" fillId="2" borderId="14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5" fillId="2" borderId="14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center"/>
    </xf>
    <xf numFmtId="2" fontId="4" fillId="0" borderId="13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164" fontId="1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3" fillId="0" borderId="3" xfId="0" applyFont="1" applyBorder="1"/>
    <xf numFmtId="0" fontId="8" fillId="0" borderId="7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/>
    </xf>
    <xf numFmtId="0" fontId="13" fillId="0" borderId="2" xfId="0" applyFont="1" applyBorder="1"/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28" xfId="0" applyFont="1" applyBorder="1" applyAlignment="1">
      <alignment horizontal="justify" vertical="center"/>
    </xf>
    <xf numFmtId="0" fontId="0" fillId="0" borderId="28" xfId="0" applyBorder="1"/>
    <xf numFmtId="0" fontId="13" fillId="0" borderId="3" xfId="0" applyFont="1" applyBorder="1" applyAlignment="1">
      <alignment horizontal="left"/>
    </xf>
    <xf numFmtId="164" fontId="1" fillId="0" borderId="15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/>
    <xf numFmtId="0" fontId="1" fillId="0" borderId="9" xfId="0" applyFont="1" applyBorder="1" applyAlignment="1">
      <alignment horizontal="center" vertical="top" wrapText="1"/>
    </xf>
    <xf numFmtId="0" fontId="3" fillId="0" borderId="16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4" fillId="0" borderId="9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top" wrapText="1"/>
    </xf>
    <xf numFmtId="0" fontId="3" fillId="0" borderId="17" xfId="0" applyFont="1" applyBorder="1"/>
    <xf numFmtId="0" fontId="4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16" xfId="0" applyFont="1" applyBorder="1"/>
    <xf numFmtId="0" fontId="3" fillId="0" borderId="30" xfId="0" applyFont="1" applyBorder="1"/>
    <xf numFmtId="164" fontId="1" fillId="0" borderId="9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/>
    <xf numFmtId="164" fontId="1" fillId="0" borderId="15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/>
    <xf numFmtId="164" fontId="1" fillId="0" borderId="7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40" xfId="0" applyNumberFormat="1" applyFont="1" applyFill="1" applyBorder="1" applyAlignment="1">
      <alignment horizontal="center" vertical="center"/>
    </xf>
    <xf numFmtId="164" fontId="1" fillId="0" borderId="38" xfId="0" applyNumberFormat="1" applyFont="1" applyFill="1" applyBorder="1" applyAlignment="1">
      <alignment horizontal="center" vertical="center"/>
    </xf>
    <xf numFmtId="164" fontId="1" fillId="0" borderId="4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/>
    <xf numFmtId="0" fontId="16" fillId="0" borderId="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top" wrapText="1"/>
    </xf>
    <xf numFmtId="0" fontId="3" fillId="0" borderId="12" xfId="0" applyFont="1" applyBorder="1"/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8" fillId="0" borderId="8" xfId="0" applyFont="1" applyBorder="1" applyAlignment="1">
      <alignment horizontal="center" vertical="center"/>
    </xf>
    <xf numFmtId="0" fontId="2" fillId="0" borderId="8" xfId="0" applyFont="1" applyBorder="1"/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3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4" fontId="1" fillId="0" borderId="40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top" wrapText="1"/>
    </xf>
    <xf numFmtId="0" fontId="3" fillId="0" borderId="22" xfId="0" applyFont="1" applyBorder="1"/>
    <xf numFmtId="0" fontId="3" fillId="0" borderId="25" xfId="0" applyFont="1" applyBorder="1"/>
    <xf numFmtId="0" fontId="4" fillId="0" borderId="20" xfId="0" applyFont="1" applyBorder="1" applyAlignment="1">
      <alignment horizontal="left" vertical="top" wrapText="1"/>
    </xf>
    <xf numFmtId="0" fontId="4" fillId="0" borderId="21" xfId="0" applyFont="1" applyBorder="1"/>
    <xf numFmtId="0" fontId="3" fillId="0" borderId="23" xfId="0" applyFont="1" applyBorder="1"/>
    <xf numFmtId="0" fontId="4" fillId="0" borderId="24" xfId="0" applyFont="1" applyBorder="1"/>
    <xf numFmtId="0" fontId="3" fillId="0" borderId="26" xfId="0" applyFont="1" applyBorder="1"/>
    <xf numFmtId="0" fontId="4" fillId="0" borderId="27" xfId="0" applyFont="1" applyBorder="1"/>
    <xf numFmtId="0" fontId="12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164" fontId="5" fillId="0" borderId="31" xfId="0" applyNumberFormat="1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164" fontId="4" fillId="0" borderId="3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164" fontId="4" fillId="0" borderId="35" xfId="0" applyNumberFormat="1" applyFont="1" applyFill="1" applyBorder="1" applyAlignment="1">
      <alignment horizontal="center" vertical="center"/>
    </xf>
    <xf numFmtId="164" fontId="4" fillId="0" borderId="36" xfId="0" applyNumberFormat="1" applyFont="1" applyFill="1" applyBorder="1" applyAlignment="1">
      <alignment horizontal="center" vertical="center"/>
    </xf>
    <xf numFmtId="164" fontId="4" fillId="0" borderId="39" xfId="0" applyNumberFormat="1" applyFont="1" applyFill="1" applyBorder="1" applyAlignment="1">
      <alignment horizontal="center" vertical="center"/>
    </xf>
    <xf numFmtId="164" fontId="4" fillId="0" borderId="31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3" fillId="2" borderId="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33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34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 vertical="center" wrapText="1"/>
    </xf>
    <xf numFmtId="164" fontId="1" fillId="0" borderId="36" xfId="0" applyNumberFormat="1" applyFont="1" applyFill="1" applyBorder="1" applyAlignment="1">
      <alignment horizontal="center" vertical="top" wrapText="1"/>
    </xf>
    <xf numFmtId="164" fontId="1" fillId="0" borderId="42" xfId="0" applyNumberFormat="1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/>
    <xf numFmtId="0" fontId="6" fillId="0" borderId="23" xfId="0" applyFont="1" applyBorder="1"/>
    <xf numFmtId="0" fontId="5" fillId="0" borderId="24" xfId="0" applyFont="1" applyBorder="1"/>
    <xf numFmtId="0" fontId="6" fillId="0" borderId="26" xfId="0" applyFont="1" applyBorder="1"/>
    <xf numFmtId="0" fontId="5" fillId="0" borderId="27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5" fillId="0" borderId="9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 vertical="top" wrapText="1"/>
    </xf>
    <xf numFmtId="164" fontId="5" fillId="2" borderId="11" xfId="0" applyNumberFormat="1" applyFont="1" applyFill="1" applyBorder="1" applyAlignment="1">
      <alignment horizontal="center" vertical="top" wrapText="1"/>
    </xf>
    <xf numFmtId="164" fontId="5" fillId="2" borderId="37" xfId="0" applyNumberFormat="1" applyFont="1" applyFill="1" applyBorder="1" applyAlignment="1">
      <alignment horizontal="center" vertical="center" wrapText="1"/>
    </xf>
    <xf numFmtId="164" fontId="5" fillId="2" borderId="38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/>
    <xf numFmtId="49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/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/>
    <xf numFmtId="0" fontId="6" fillId="0" borderId="1" xfId="0" applyFont="1" applyBorder="1"/>
    <xf numFmtId="0" fontId="4" fillId="0" borderId="1" xfId="0" applyFont="1" applyBorder="1"/>
    <xf numFmtId="164" fontId="4" fillId="0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4" fillId="2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28"/>
  <sheetViews>
    <sheetView view="pageBreakPreview" topLeftCell="A19" zoomScale="115" zoomScaleNormal="100" zoomScaleSheetLayoutView="115" workbookViewId="0">
      <selection activeCell="C28" sqref="C28"/>
    </sheetView>
  </sheetViews>
  <sheetFormatPr defaultRowHeight="15" x14ac:dyDescent="0.25"/>
  <cols>
    <col min="1" max="1" width="39.7109375" customWidth="1"/>
    <col min="2" max="2" width="17" customWidth="1"/>
    <col min="3" max="3" width="18.28515625" customWidth="1"/>
    <col min="4" max="4" width="17.7109375" customWidth="1"/>
    <col min="5" max="5" width="18" customWidth="1"/>
    <col min="6" max="6" width="20.140625" customWidth="1"/>
    <col min="7" max="7" width="24" customWidth="1"/>
    <col min="8" max="8" width="5.140625" customWidth="1"/>
  </cols>
  <sheetData>
    <row r="1" spans="1:9" ht="20.25" x14ac:dyDescent="0.3">
      <c r="A1" s="70" t="s">
        <v>21</v>
      </c>
      <c r="B1" s="70"/>
      <c r="C1" s="70"/>
      <c r="D1" s="70"/>
      <c r="E1" s="70"/>
      <c r="F1" s="70"/>
      <c r="G1" s="71"/>
    </row>
    <row r="2" spans="1:9" ht="20.25" x14ac:dyDescent="0.25">
      <c r="A2" s="72" t="s">
        <v>10</v>
      </c>
      <c r="B2" s="72"/>
      <c r="C2" s="72"/>
      <c r="D2" s="72"/>
      <c r="E2" s="72"/>
      <c r="F2" s="72"/>
      <c r="G2" s="71"/>
    </row>
    <row r="3" spans="1:9" ht="46.5" customHeight="1" x14ac:dyDescent="0.25">
      <c r="A3" s="72" t="s">
        <v>65</v>
      </c>
      <c r="B3" s="72"/>
      <c r="C3" s="72"/>
      <c r="D3" s="72"/>
      <c r="E3" s="72"/>
      <c r="F3" s="72"/>
      <c r="G3" s="73"/>
    </row>
    <row r="4" spans="1:9" ht="15.75" x14ac:dyDescent="0.25">
      <c r="A4" s="78"/>
      <c r="B4" s="78"/>
      <c r="C4" s="78"/>
      <c r="D4" s="78"/>
      <c r="E4" s="78"/>
      <c r="F4" s="78"/>
      <c r="G4" s="18"/>
    </row>
    <row r="5" spans="1:9" ht="15.75" x14ac:dyDescent="0.25">
      <c r="A5" s="79"/>
      <c r="B5" s="80"/>
      <c r="C5" s="80"/>
      <c r="D5" s="80"/>
      <c r="E5" s="80"/>
      <c r="F5" s="80"/>
      <c r="G5" s="80"/>
    </row>
    <row r="6" spans="1:9" ht="44.25" customHeight="1" x14ac:dyDescent="0.25">
      <c r="A6" s="17" t="s">
        <v>0</v>
      </c>
      <c r="B6" s="60" t="s">
        <v>157</v>
      </c>
      <c r="C6" s="61"/>
      <c r="D6" s="61"/>
      <c r="E6" s="61"/>
      <c r="F6" s="61"/>
      <c r="G6" s="62"/>
    </row>
    <row r="7" spans="1:9" ht="45" customHeight="1" x14ac:dyDescent="0.25">
      <c r="A7" s="17" t="s">
        <v>11</v>
      </c>
      <c r="B7" s="63" t="s">
        <v>187</v>
      </c>
      <c r="C7" s="64"/>
      <c r="D7" s="64"/>
      <c r="E7" s="64"/>
      <c r="F7" s="64"/>
      <c r="G7" s="81"/>
      <c r="I7" t="s">
        <v>20</v>
      </c>
    </row>
    <row r="8" spans="1:9" ht="77.25" customHeight="1" x14ac:dyDescent="0.25">
      <c r="A8" s="74" t="s">
        <v>12</v>
      </c>
      <c r="B8" s="63" t="s">
        <v>165</v>
      </c>
      <c r="C8" s="76"/>
      <c r="D8" s="76"/>
      <c r="E8" s="76"/>
      <c r="F8" s="76"/>
      <c r="G8" s="77"/>
    </row>
    <row r="9" spans="1:9" ht="30.75" customHeight="1" x14ac:dyDescent="0.25">
      <c r="A9" s="75"/>
      <c r="B9" s="63" t="s">
        <v>163</v>
      </c>
      <c r="C9" s="76"/>
      <c r="D9" s="76"/>
      <c r="E9" s="76"/>
      <c r="F9" s="76"/>
      <c r="G9" s="77"/>
    </row>
    <row r="10" spans="1:9" ht="71.25" customHeight="1" x14ac:dyDescent="0.25">
      <c r="A10" s="75"/>
      <c r="B10" s="63" t="s">
        <v>166</v>
      </c>
      <c r="C10" s="76"/>
      <c r="D10" s="76"/>
      <c r="E10" s="76"/>
      <c r="F10" s="76"/>
      <c r="G10" s="77"/>
    </row>
    <row r="11" spans="1:9" ht="48.75" customHeight="1" x14ac:dyDescent="0.25">
      <c r="A11" s="75"/>
      <c r="B11" s="63" t="s">
        <v>164</v>
      </c>
      <c r="C11" s="76"/>
      <c r="D11" s="76"/>
      <c r="E11" s="76"/>
      <c r="F11" s="76"/>
      <c r="G11" s="77"/>
    </row>
    <row r="12" spans="1:9" ht="33.75" customHeight="1" x14ac:dyDescent="0.25">
      <c r="A12" s="14" t="s">
        <v>1</v>
      </c>
      <c r="B12" s="60" t="s">
        <v>78</v>
      </c>
      <c r="C12" s="61"/>
      <c r="D12" s="61"/>
      <c r="E12" s="61"/>
      <c r="F12" s="61"/>
      <c r="G12" s="62"/>
    </row>
    <row r="13" spans="1:9" ht="110.25" x14ac:dyDescent="0.25">
      <c r="A13" s="17" t="s">
        <v>161</v>
      </c>
      <c r="B13" s="63" t="s">
        <v>197</v>
      </c>
      <c r="C13" s="64"/>
      <c r="D13" s="64"/>
      <c r="E13" s="64"/>
      <c r="F13" s="64"/>
      <c r="G13" s="62"/>
    </row>
    <row r="14" spans="1:9" ht="31.5" customHeight="1" x14ac:dyDescent="0.25">
      <c r="A14" s="17" t="s">
        <v>49</v>
      </c>
      <c r="B14" s="63" t="s">
        <v>197</v>
      </c>
      <c r="C14" s="64"/>
      <c r="D14" s="64"/>
      <c r="E14" s="64"/>
      <c r="F14" s="64"/>
      <c r="G14" s="62"/>
    </row>
    <row r="15" spans="1:9" ht="31.5" customHeight="1" x14ac:dyDescent="0.25">
      <c r="A15" s="17" t="s">
        <v>79</v>
      </c>
      <c r="B15" s="63" t="s">
        <v>197</v>
      </c>
      <c r="C15" s="64"/>
      <c r="D15" s="64"/>
      <c r="E15" s="64"/>
      <c r="F15" s="64"/>
      <c r="G15" s="62"/>
    </row>
    <row r="16" spans="1:9" ht="63" customHeight="1" x14ac:dyDescent="0.25">
      <c r="A16" s="17" t="s">
        <v>151</v>
      </c>
      <c r="B16" s="63" t="s">
        <v>197</v>
      </c>
      <c r="C16" s="64"/>
      <c r="D16" s="64"/>
      <c r="E16" s="64"/>
      <c r="F16" s="64"/>
      <c r="G16" s="62"/>
    </row>
    <row r="17" spans="1:7" ht="31.5" customHeight="1" x14ac:dyDescent="0.25">
      <c r="A17" s="17" t="s">
        <v>50</v>
      </c>
      <c r="B17" s="63" t="s">
        <v>197</v>
      </c>
      <c r="C17" s="64"/>
      <c r="D17" s="64"/>
      <c r="E17" s="64"/>
      <c r="F17" s="64"/>
      <c r="G17" s="62"/>
    </row>
    <row r="18" spans="1:7" ht="194.25" customHeight="1" x14ac:dyDescent="0.25">
      <c r="A18" s="65" t="s">
        <v>13</v>
      </c>
      <c r="B18" s="66" t="s">
        <v>154</v>
      </c>
      <c r="C18" s="67"/>
      <c r="D18" s="67"/>
      <c r="E18" s="67"/>
      <c r="F18" s="67"/>
      <c r="G18" s="68"/>
    </row>
    <row r="19" spans="1:7" ht="56.25" customHeight="1" x14ac:dyDescent="0.25">
      <c r="A19" s="65"/>
      <c r="B19" s="60" t="s">
        <v>153</v>
      </c>
      <c r="C19" s="69"/>
      <c r="D19" s="69"/>
      <c r="E19" s="69"/>
      <c r="F19" s="69"/>
      <c r="G19" s="62"/>
    </row>
    <row r="20" spans="1:7" ht="75.75" customHeight="1" x14ac:dyDescent="0.25">
      <c r="A20" s="65"/>
      <c r="B20" s="60" t="s">
        <v>51</v>
      </c>
      <c r="C20" s="69"/>
      <c r="D20" s="69"/>
      <c r="E20" s="69"/>
      <c r="F20" s="69"/>
      <c r="G20" s="62"/>
    </row>
    <row r="21" spans="1:7" ht="56.25" customHeight="1" x14ac:dyDescent="0.25">
      <c r="A21" s="65"/>
      <c r="B21" s="60" t="s">
        <v>155</v>
      </c>
      <c r="C21" s="69"/>
      <c r="D21" s="69"/>
      <c r="E21" s="69"/>
      <c r="F21" s="69"/>
      <c r="G21" s="62"/>
    </row>
    <row r="22" spans="1:7" ht="34.5" customHeight="1" x14ac:dyDescent="0.25">
      <c r="A22" s="65"/>
      <c r="B22" s="60" t="s">
        <v>156</v>
      </c>
      <c r="C22" s="61"/>
      <c r="D22" s="61"/>
      <c r="E22" s="61"/>
      <c r="F22" s="61"/>
      <c r="G22" s="62"/>
    </row>
    <row r="23" spans="1:7" ht="69.75" customHeight="1" x14ac:dyDescent="0.25">
      <c r="A23" s="2" t="s">
        <v>14</v>
      </c>
      <c r="B23" s="3" t="s">
        <v>2</v>
      </c>
      <c r="C23" s="4" t="s">
        <v>18</v>
      </c>
      <c r="D23" s="5" t="s">
        <v>19</v>
      </c>
      <c r="E23" s="5" t="s">
        <v>190</v>
      </c>
      <c r="F23" s="5" t="s">
        <v>191</v>
      </c>
      <c r="G23" s="5" t="s">
        <v>192</v>
      </c>
    </row>
    <row r="24" spans="1:7" ht="24.75" customHeight="1" x14ac:dyDescent="0.25">
      <c r="A24" s="17" t="s">
        <v>15</v>
      </c>
      <c r="B24" s="22">
        <f>SUM(C24:G24)</f>
        <v>0</v>
      </c>
      <c r="C24" s="22">
        <f>' Перечень мероприятий ПП 1'!F97+'Перечень мероприятий  ПП 3'!F25+'Перечень мероприятий  ПП 4'!F110+'Перечень мероприятий  ПП 5'!F25+'Перечень мероприятий ПП 6'!F67</f>
        <v>0</v>
      </c>
      <c r="D24" s="22">
        <f>' Перечень мероприятий ПП 1'!K92+'Перечень мероприятий  ПП 3'!K20+'Перечень мероприятий  ПП 4'!K105+'Перечень мероприятий  ПП 5'!K20+'Перечень мероприятий ПП 6'!K62</f>
        <v>0</v>
      </c>
      <c r="E24" s="22">
        <f>' Перечень мероприятий ПП 1'!L92+'Перечень мероприятий  ПП 3'!L20+'Перечень мероприятий  ПП 4'!L105+'Перечень мероприятий  ПП 5'!L20+'Перечень мероприятий ПП 6'!L62</f>
        <v>0</v>
      </c>
      <c r="F24" s="22">
        <f>' Перечень мероприятий ПП 1'!M92+'Перечень мероприятий  ПП 3'!M20+'Перечень мероприятий  ПП 4'!M105+'Перечень мероприятий  ПП 5'!M20+'Перечень мероприятий ПП 6'!M62</f>
        <v>0</v>
      </c>
      <c r="G24" s="22">
        <f>' Перечень мероприятий ПП 1'!N92+'Перечень мероприятий  ПП 3'!N20+'Перечень мероприятий  ПП 4'!N105+'Перечень мероприятий  ПП 5'!N20+'Перечень мероприятий ПП 6'!N62</f>
        <v>0</v>
      </c>
    </row>
    <row r="25" spans="1:7" ht="24.75" customHeight="1" x14ac:dyDescent="0.25">
      <c r="A25" s="17" t="s">
        <v>16</v>
      </c>
      <c r="B25" s="22">
        <f>SUM(C25:G25)</f>
        <v>38461.788</v>
      </c>
      <c r="C25" s="22">
        <f>' Перечень мероприятий ПП 1'!F98+'Перечень мероприятий  ПП 3'!F26+'Перечень мероприятий  ПП 4'!F111+'Перечень мероприятий  ПП 5'!F26+'Перечень мероприятий ПП 6'!F68</f>
        <v>12091.891000000001</v>
      </c>
      <c r="D25" s="22">
        <f>' Перечень мероприятий ПП 1'!K93+'Перечень мероприятий  ПП 3'!K21+'Перечень мероприятий  ПП 4'!K106+'Перечень мероприятий  ПП 5'!K21+'Перечень мероприятий ПП 6'!K63</f>
        <v>11651.474999999999</v>
      </c>
      <c r="E25" s="22">
        <f>' Перечень мероприятий ПП 1'!L93+'Перечень мероприятий  ПП 3'!L21+'Перечень мероприятий  ПП 4'!L106+'Перечень мероприятий  ПП 5'!L21+'Перечень мероприятий ПП 6'!L63</f>
        <v>14718.421999999999</v>
      </c>
      <c r="F25" s="22">
        <f>' Перечень мероприятий ПП 1'!M93+'Перечень мероприятий  ПП 3'!M21+'Перечень мероприятий  ПП 4'!M106+'Перечень мероприятий  ПП 5'!M21+'Перечень мероприятий ПП 6'!M63</f>
        <v>0</v>
      </c>
      <c r="G25" s="22">
        <f>' Перечень мероприятий ПП 1'!N93+'Перечень мероприятий  ПП 3'!N21+'Перечень мероприятий  ПП 4'!N106+'Перечень мероприятий  ПП 5'!N21+'Перечень мероприятий ПП 6'!N63</f>
        <v>0</v>
      </c>
    </row>
    <row r="26" spans="1:7" ht="31.5" x14ac:dyDescent="0.25">
      <c r="A26" s="17" t="s">
        <v>3</v>
      </c>
      <c r="B26" s="22">
        <f>SUM(C26:G26)</f>
        <v>189543.23642000003</v>
      </c>
      <c r="C26" s="22">
        <f>' Перечень мероприятий ПП 1'!F99+'Перечень мероприятий  ПП 3'!F27+'Перечень мероприятий  ПП 4'!F112+'Перечень мероприятий  ПП 5'!F27+'Перечень мероприятий ПП 6'!F69</f>
        <v>38429.789290000001</v>
      </c>
      <c r="D26" s="22">
        <f>' Перечень мероприятий ПП 1'!K94+'Перечень мероприятий  ПП 3'!K22+'Перечень мероприятий  ПП 4'!K107+'Перечень мероприятий  ПП 5'!K22+'Перечень мероприятий ПП 6'!K64</f>
        <v>37048.578670000003</v>
      </c>
      <c r="E26" s="22">
        <f>' Перечень мероприятий ПП 1'!L94+'Перечень мероприятий  ПП 3'!L22+'Перечень мероприятий  ПП 4'!L107+'Перечень мероприятий  ПП 5'!L22+'Перечень мероприятий ПП 6'!L64</f>
        <v>38021.622820000004</v>
      </c>
      <c r="F26" s="22">
        <f>' Перечень мероприятий ПП 1'!M94+'Перечень мероприятий  ПП 3'!M22+'Перечень мероприятий  ПП 4'!M107+'Перечень мероприятий  ПП 5'!M22+'Перечень мероприятий ПП 6'!M64</f>
        <v>38021.622820000004</v>
      </c>
      <c r="G26" s="22">
        <f>' Перечень мероприятий ПП 1'!N94+'Перечень мероприятий  ПП 3'!N22+'Перечень мероприятий  ПП 4'!N107+'Перечень мероприятий  ПП 5'!N22+'Перечень мероприятий ПП 6'!N64</f>
        <v>38021.622820000004</v>
      </c>
    </row>
    <row r="27" spans="1:7" ht="24" customHeight="1" x14ac:dyDescent="0.25">
      <c r="A27" s="17" t="s">
        <v>17</v>
      </c>
      <c r="B27" s="22">
        <f>SUM(C27:G27)</f>
        <v>0</v>
      </c>
      <c r="C27" s="22">
        <f>' Перечень мероприятий ПП 1'!F100+'Перечень мероприятий  ПП 3'!F28+'Перечень мероприятий  ПП 4'!F113+'Перечень мероприятий  ПП 5'!F28+'Перечень мероприятий ПП 6'!F70</f>
        <v>0</v>
      </c>
      <c r="D27" s="22">
        <f>' Перечень мероприятий ПП 1'!K95+'Перечень мероприятий  ПП 3'!K23+'Перечень мероприятий  ПП 4'!K108+'Перечень мероприятий  ПП 5'!K23+'Перечень мероприятий ПП 6'!K65</f>
        <v>0</v>
      </c>
      <c r="E27" s="22">
        <f>' Перечень мероприятий ПП 1'!L95+'Перечень мероприятий  ПП 3'!L23+'Перечень мероприятий  ПП 4'!L108+'Перечень мероприятий  ПП 5'!L23+'Перечень мероприятий ПП 6'!L65</f>
        <v>0</v>
      </c>
      <c r="F27" s="22">
        <f>' Перечень мероприятий ПП 1'!M95+'Перечень мероприятий  ПП 3'!M23+'Перечень мероприятий  ПП 4'!M108+'Перечень мероприятий  ПП 5'!M23+'Перечень мероприятий ПП 6'!M65</f>
        <v>0</v>
      </c>
      <c r="G27" s="22">
        <f>' Перечень мероприятий ПП 1'!N95+'Перечень мероприятий  ПП 3'!N23+'Перечень мероприятий  ПП 4'!N108+'Перечень мероприятий  ПП 5'!N23+'Перечень мероприятий ПП 6'!N65</f>
        <v>0</v>
      </c>
    </row>
    <row r="28" spans="1:7" ht="21.75" customHeight="1" x14ac:dyDescent="0.25">
      <c r="A28" s="17" t="s">
        <v>4</v>
      </c>
      <c r="B28" s="22">
        <f>SUM(C28:G28)</f>
        <v>228005.02442000003</v>
      </c>
      <c r="C28" s="22">
        <f>SUM(C24:C27)</f>
        <v>50521.680290000004</v>
      </c>
      <c r="D28" s="22">
        <f>SUM(D24:D27)</f>
        <v>48700.053670000001</v>
      </c>
      <c r="E28" s="22">
        <f>SUM(E24:E27)</f>
        <v>52740.044820000003</v>
      </c>
      <c r="F28" s="22">
        <f>SUM(F24:F27)</f>
        <v>38021.622820000004</v>
      </c>
      <c r="G28" s="22">
        <f>SUM(G24:G27)</f>
        <v>38021.622820000004</v>
      </c>
    </row>
  </sheetData>
  <mergeCells count="24">
    <mergeCell ref="A1:G1"/>
    <mergeCell ref="A2:G2"/>
    <mergeCell ref="A3:G3"/>
    <mergeCell ref="A8:A11"/>
    <mergeCell ref="B8:G8"/>
    <mergeCell ref="B9:G9"/>
    <mergeCell ref="A4:F4"/>
    <mergeCell ref="B6:G6"/>
    <mergeCell ref="A5:G5"/>
    <mergeCell ref="B10:G10"/>
    <mergeCell ref="B11:G11"/>
    <mergeCell ref="B7:G7"/>
    <mergeCell ref="B12:G12"/>
    <mergeCell ref="B13:G13"/>
    <mergeCell ref="A18:A22"/>
    <mergeCell ref="B14:G14"/>
    <mergeCell ref="B17:G17"/>
    <mergeCell ref="B18:G18"/>
    <mergeCell ref="B22:G22"/>
    <mergeCell ref="B16:G16"/>
    <mergeCell ref="B20:G20"/>
    <mergeCell ref="B21:G21"/>
    <mergeCell ref="B19:G19"/>
    <mergeCell ref="B15:G15"/>
  </mergeCells>
  <printOptions horizontalCentered="1"/>
  <pageMargins left="0.70866141732283472" right="0.70866141732283472" top="0.62992125984251968" bottom="0.43307086614173229" header="0.43307086614173229" footer="0.43307086614173229"/>
  <pageSetup paperSize="9" scale="84" firstPageNumber="2" fitToHeight="0" orientation="landscape" useFirstPageNumber="1" r:id="rId1"/>
  <headerFooter>
    <oddHeader>&amp;C &amp;P</oddHeader>
  </headerFooter>
  <rowBreaks count="2" manualBreakCount="2">
    <brk id="13" max="6" man="1"/>
    <brk id="2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103"/>
  <sheetViews>
    <sheetView view="pageBreakPreview" topLeftCell="A88" zoomScaleNormal="100" zoomScaleSheetLayoutView="100" workbookViewId="0">
      <selection activeCell="F91" sqref="F91:J91"/>
    </sheetView>
  </sheetViews>
  <sheetFormatPr defaultRowHeight="15" x14ac:dyDescent="0.25"/>
  <cols>
    <col min="1" max="1" width="7.140625" customWidth="1"/>
    <col min="2" max="2" width="35.5703125" customWidth="1"/>
    <col min="3" max="3" width="11.28515625" customWidth="1"/>
    <col min="4" max="4" width="20.140625" customWidth="1"/>
    <col min="5" max="5" width="11" customWidth="1"/>
    <col min="6" max="6" width="11.5703125" style="40" bestFit="1" customWidth="1"/>
    <col min="7" max="10" width="4.85546875" style="40" bestFit="1" customWidth="1"/>
    <col min="11" max="13" width="13.5703125" customWidth="1"/>
    <col min="14" max="14" width="12.5703125" customWidth="1"/>
    <col min="15" max="15" width="23.140625" customWidth="1"/>
  </cols>
  <sheetData>
    <row r="1" spans="1:15" ht="38.25" customHeight="1" x14ac:dyDescent="0.25">
      <c r="A1" s="78" t="s">
        <v>162</v>
      </c>
      <c r="B1" s="78"/>
      <c r="C1" s="78"/>
      <c r="D1" s="78"/>
      <c r="E1" s="78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ht="15.75" x14ac:dyDescent="0.25">
      <c r="A2" s="125"/>
      <c r="B2" s="125"/>
      <c r="C2" s="125"/>
      <c r="D2" s="125"/>
      <c r="E2" s="125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x14ac:dyDescent="0.25">
      <c r="A3" s="127" t="s">
        <v>7</v>
      </c>
      <c r="B3" s="127" t="s">
        <v>22</v>
      </c>
      <c r="C3" s="127" t="s">
        <v>23</v>
      </c>
      <c r="D3" s="127" t="s">
        <v>5</v>
      </c>
      <c r="E3" s="127" t="s">
        <v>24</v>
      </c>
      <c r="F3" s="129" t="s">
        <v>6</v>
      </c>
      <c r="G3" s="130"/>
      <c r="H3" s="130"/>
      <c r="I3" s="130"/>
      <c r="J3" s="130"/>
      <c r="K3" s="130"/>
      <c r="L3" s="130"/>
      <c r="M3" s="130"/>
      <c r="N3" s="131"/>
      <c r="O3" s="127" t="s">
        <v>25</v>
      </c>
    </row>
    <row r="4" spans="1:15" ht="31.5" customHeight="1" x14ac:dyDescent="0.25">
      <c r="A4" s="128"/>
      <c r="B4" s="117"/>
      <c r="C4" s="117"/>
      <c r="D4" s="117"/>
      <c r="E4" s="117"/>
      <c r="F4" s="132" t="s">
        <v>35</v>
      </c>
      <c r="G4" s="133"/>
      <c r="H4" s="133"/>
      <c r="I4" s="133"/>
      <c r="J4" s="134"/>
      <c r="K4" s="6" t="s">
        <v>9</v>
      </c>
      <c r="L4" s="6" t="s">
        <v>193</v>
      </c>
      <c r="M4" s="6" t="s">
        <v>194</v>
      </c>
      <c r="N4" s="6" t="s">
        <v>195</v>
      </c>
      <c r="O4" s="117"/>
    </row>
    <row r="5" spans="1:15" x14ac:dyDescent="0.25">
      <c r="A5" s="7">
        <v>1</v>
      </c>
      <c r="B5" s="6">
        <v>2</v>
      </c>
      <c r="C5" s="6">
        <v>3</v>
      </c>
      <c r="D5" s="6">
        <v>4</v>
      </c>
      <c r="E5" s="6">
        <v>5</v>
      </c>
      <c r="F5" s="132">
        <v>6</v>
      </c>
      <c r="G5" s="133"/>
      <c r="H5" s="133"/>
      <c r="I5" s="133"/>
      <c r="J5" s="134"/>
      <c r="K5" s="6">
        <v>7</v>
      </c>
      <c r="L5" s="6">
        <v>8</v>
      </c>
      <c r="M5" s="6">
        <v>9</v>
      </c>
      <c r="N5" s="6">
        <v>10</v>
      </c>
      <c r="O5" s="6">
        <v>11</v>
      </c>
    </row>
    <row r="6" spans="1:15" ht="15" customHeight="1" x14ac:dyDescent="0.25">
      <c r="A6" s="121">
        <v>1</v>
      </c>
      <c r="B6" s="113" t="s">
        <v>100</v>
      </c>
      <c r="C6" s="94" t="s">
        <v>207</v>
      </c>
      <c r="D6" s="16" t="s">
        <v>26</v>
      </c>
      <c r="E6" s="21">
        <f t="shared" ref="E6:E15" si="0">SUM(F6:N6)</f>
        <v>48236.667999999998</v>
      </c>
      <c r="F6" s="150">
        <f>SUM(F7:F10)</f>
        <v>9591.3335999999999</v>
      </c>
      <c r="G6" s="151"/>
      <c r="H6" s="151"/>
      <c r="I6" s="151"/>
      <c r="J6" s="152"/>
      <c r="K6" s="25">
        <f>SUM(K7:K10)</f>
        <v>9661.3335999999999</v>
      </c>
      <c r="L6" s="25">
        <f>SUM(L7:L10)</f>
        <v>9661.3335999999999</v>
      </c>
      <c r="M6" s="25">
        <f>SUM(M7:M10)</f>
        <v>9661.3335999999999</v>
      </c>
      <c r="N6" s="25">
        <f>SUM(N7:N10)</f>
        <v>9661.3335999999999</v>
      </c>
      <c r="O6" s="87" t="s">
        <v>198</v>
      </c>
    </row>
    <row r="7" spans="1:15" ht="25.5" x14ac:dyDescent="0.25">
      <c r="A7" s="99"/>
      <c r="B7" s="113"/>
      <c r="C7" s="95"/>
      <c r="D7" s="8" t="s">
        <v>15</v>
      </c>
      <c r="E7" s="21">
        <f t="shared" si="0"/>
        <v>0</v>
      </c>
      <c r="F7" s="153">
        <f>F12+F20+F28+F36+F44+F55</f>
        <v>0</v>
      </c>
      <c r="G7" s="154"/>
      <c r="H7" s="154"/>
      <c r="I7" s="154"/>
      <c r="J7" s="155"/>
      <c r="K7" s="36">
        <f t="shared" ref="K7:N10" si="1">K12+K20+K28+K36+K44+K55</f>
        <v>0</v>
      </c>
      <c r="L7" s="44">
        <f t="shared" ref="L7:M10" si="2">L12+L20+L28+L36+L44+L55</f>
        <v>0</v>
      </c>
      <c r="M7" s="44">
        <f t="shared" si="2"/>
        <v>0</v>
      </c>
      <c r="N7" s="36">
        <f t="shared" si="1"/>
        <v>0</v>
      </c>
      <c r="O7" s="88"/>
    </row>
    <row r="8" spans="1:15" ht="25.5" x14ac:dyDescent="0.25">
      <c r="A8" s="99"/>
      <c r="B8" s="113"/>
      <c r="C8" s="95"/>
      <c r="D8" s="8" t="s">
        <v>16</v>
      </c>
      <c r="E8" s="21">
        <f t="shared" si="0"/>
        <v>0</v>
      </c>
      <c r="F8" s="153">
        <f>F13+F21+F29+F37+F45+F56</f>
        <v>0</v>
      </c>
      <c r="G8" s="154"/>
      <c r="H8" s="154"/>
      <c r="I8" s="154"/>
      <c r="J8" s="155"/>
      <c r="K8" s="36">
        <f t="shared" si="1"/>
        <v>0</v>
      </c>
      <c r="L8" s="44">
        <f t="shared" si="2"/>
        <v>0</v>
      </c>
      <c r="M8" s="44">
        <f t="shared" si="2"/>
        <v>0</v>
      </c>
      <c r="N8" s="36">
        <f t="shared" si="1"/>
        <v>0</v>
      </c>
      <c r="O8" s="88"/>
    </row>
    <row r="9" spans="1:15" ht="42" customHeight="1" x14ac:dyDescent="0.25">
      <c r="A9" s="99"/>
      <c r="B9" s="113"/>
      <c r="C9" s="95"/>
      <c r="D9" s="8" t="s">
        <v>3</v>
      </c>
      <c r="E9" s="21">
        <f t="shared" si="0"/>
        <v>48236.667999999998</v>
      </c>
      <c r="F9" s="153">
        <f>F14+F22+F30+F38+F46+F57</f>
        <v>9591.3335999999999</v>
      </c>
      <c r="G9" s="154"/>
      <c r="H9" s="154"/>
      <c r="I9" s="154"/>
      <c r="J9" s="155"/>
      <c r="K9" s="36">
        <f t="shared" si="1"/>
        <v>9661.3335999999999</v>
      </c>
      <c r="L9" s="44">
        <f t="shared" si="2"/>
        <v>9661.3335999999999</v>
      </c>
      <c r="M9" s="44">
        <f t="shared" si="2"/>
        <v>9661.3335999999999</v>
      </c>
      <c r="N9" s="36">
        <f t="shared" si="1"/>
        <v>9661.3335999999999</v>
      </c>
      <c r="O9" s="88"/>
    </row>
    <row r="10" spans="1:15" ht="64.5" customHeight="1" x14ac:dyDescent="0.25">
      <c r="A10" s="99"/>
      <c r="B10" s="113"/>
      <c r="C10" s="95"/>
      <c r="D10" s="8" t="s">
        <v>17</v>
      </c>
      <c r="E10" s="21">
        <f t="shared" si="0"/>
        <v>0</v>
      </c>
      <c r="F10" s="156">
        <f>F15+F23+F31+F39+F47+F58</f>
        <v>0</v>
      </c>
      <c r="G10" s="157"/>
      <c r="H10" s="157"/>
      <c r="I10" s="157"/>
      <c r="J10" s="158"/>
      <c r="K10" s="36">
        <f t="shared" si="1"/>
        <v>0</v>
      </c>
      <c r="L10" s="44">
        <f t="shared" si="2"/>
        <v>0</v>
      </c>
      <c r="M10" s="44">
        <f t="shared" si="2"/>
        <v>0</v>
      </c>
      <c r="N10" s="36">
        <f t="shared" si="1"/>
        <v>0</v>
      </c>
      <c r="O10" s="89"/>
    </row>
    <row r="11" spans="1:15" ht="15" customHeight="1" x14ac:dyDescent="0.25">
      <c r="A11" s="90" t="s">
        <v>27</v>
      </c>
      <c r="B11" s="93" t="s">
        <v>101</v>
      </c>
      <c r="C11" s="94" t="s">
        <v>207</v>
      </c>
      <c r="D11" s="16" t="s">
        <v>26</v>
      </c>
      <c r="E11" s="21">
        <f t="shared" si="0"/>
        <v>4930</v>
      </c>
      <c r="F11" s="118">
        <f>SUM(F12:F15)</f>
        <v>930</v>
      </c>
      <c r="G11" s="119"/>
      <c r="H11" s="119"/>
      <c r="I11" s="119"/>
      <c r="J11" s="120"/>
      <c r="K11" s="26">
        <f>SUM(K12:K15)</f>
        <v>1000</v>
      </c>
      <c r="L11" s="26">
        <f>SUM(L12:L15)</f>
        <v>1000</v>
      </c>
      <c r="M11" s="26">
        <f>SUM(M12:M15)</f>
        <v>1000</v>
      </c>
      <c r="N11" s="26">
        <f>SUM(N12:N15)</f>
        <v>1000</v>
      </c>
      <c r="O11" s="87" t="s">
        <v>198</v>
      </c>
    </row>
    <row r="12" spans="1:15" ht="32.25" customHeight="1" x14ac:dyDescent="0.25">
      <c r="A12" s="91"/>
      <c r="B12" s="93"/>
      <c r="C12" s="95"/>
      <c r="D12" s="8" t="s">
        <v>15</v>
      </c>
      <c r="E12" s="21">
        <f t="shared" si="0"/>
        <v>0</v>
      </c>
      <c r="F12" s="118">
        <v>0</v>
      </c>
      <c r="G12" s="119"/>
      <c r="H12" s="119"/>
      <c r="I12" s="119"/>
      <c r="J12" s="120"/>
      <c r="K12" s="26">
        <v>0</v>
      </c>
      <c r="L12" s="26">
        <v>0</v>
      </c>
      <c r="M12" s="26">
        <v>0</v>
      </c>
      <c r="N12" s="26">
        <v>0</v>
      </c>
      <c r="O12" s="88"/>
    </row>
    <row r="13" spans="1:15" ht="25.5" x14ac:dyDescent="0.25">
      <c r="A13" s="91"/>
      <c r="B13" s="93"/>
      <c r="C13" s="95"/>
      <c r="D13" s="8" t="s">
        <v>16</v>
      </c>
      <c r="E13" s="21">
        <f t="shared" si="0"/>
        <v>0</v>
      </c>
      <c r="F13" s="118">
        <v>0</v>
      </c>
      <c r="G13" s="119"/>
      <c r="H13" s="119"/>
      <c r="I13" s="119"/>
      <c r="J13" s="120"/>
      <c r="K13" s="26">
        <v>0</v>
      </c>
      <c r="L13" s="26">
        <v>0</v>
      </c>
      <c r="M13" s="26">
        <v>0</v>
      </c>
      <c r="N13" s="26">
        <v>0</v>
      </c>
      <c r="O13" s="88"/>
    </row>
    <row r="14" spans="1:15" ht="38.25" x14ac:dyDescent="0.25">
      <c r="A14" s="91"/>
      <c r="B14" s="93"/>
      <c r="C14" s="95"/>
      <c r="D14" s="8" t="s">
        <v>3</v>
      </c>
      <c r="E14" s="21">
        <f t="shared" si="0"/>
        <v>4930</v>
      </c>
      <c r="F14" s="118">
        <v>930</v>
      </c>
      <c r="G14" s="119"/>
      <c r="H14" s="119"/>
      <c r="I14" s="119"/>
      <c r="J14" s="120"/>
      <c r="K14" s="26">
        <v>1000</v>
      </c>
      <c r="L14" s="26">
        <v>1000</v>
      </c>
      <c r="M14" s="26">
        <v>1000</v>
      </c>
      <c r="N14" s="26">
        <v>1000</v>
      </c>
      <c r="O14" s="88"/>
    </row>
    <row r="15" spans="1:15" ht="54" customHeight="1" x14ac:dyDescent="0.25">
      <c r="A15" s="91"/>
      <c r="B15" s="93"/>
      <c r="C15" s="95"/>
      <c r="D15" s="8" t="s">
        <v>17</v>
      </c>
      <c r="E15" s="21">
        <f t="shared" si="0"/>
        <v>0</v>
      </c>
      <c r="F15" s="135">
        <v>0</v>
      </c>
      <c r="G15" s="136"/>
      <c r="H15" s="136"/>
      <c r="I15" s="136"/>
      <c r="J15" s="137"/>
      <c r="K15" s="26">
        <v>0</v>
      </c>
      <c r="L15" s="26">
        <v>0</v>
      </c>
      <c r="M15" s="26">
        <v>0</v>
      </c>
      <c r="N15" s="26">
        <v>0</v>
      </c>
      <c r="O15" s="89"/>
    </row>
    <row r="16" spans="1:15" ht="15" customHeight="1" x14ac:dyDescent="0.25">
      <c r="A16" s="91"/>
      <c r="B16" s="96" t="s">
        <v>135</v>
      </c>
      <c r="C16" s="87" t="s">
        <v>207</v>
      </c>
      <c r="D16" s="87"/>
      <c r="E16" s="101" t="s">
        <v>2</v>
      </c>
      <c r="F16" s="103" t="s">
        <v>196</v>
      </c>
      <c r="G16" s="111" t="s">
        <v>48</v>
      </c>
      <c r="H16" s="112"/>
      <c r="I16" s="112"/>
      <c r="J16" s="112"/>
      <c r="K16" s="82" t="s">
        <v>9</v>
      </c>
      <c r="L16" s="82" t="s">
        <v>193</v>
      </c>
      <c r="M16" s="82" t="s">
        <v>194</v>
      </c>
      <c r="N16" s="82" t="s">
        <v>195</v>
      </c>
      <c r="O16" s="84"/>
    </row>
    <row r="17" spans="1:15" x14ac:dyDescent="0.25">
      <c r="A17" s="91"/>
      <c r="B17" s="97"/>
      <c r="C17" s="99"/>
      <c r="D17" s="99"/>
      <c r="E17" s="102"/>
      <c r="F17" s="104"/>
      <c r="G17" s="42" t="s">
        <v>28</v>
      </c>
      <c r="H17" s="42" t="s">
        <v>29</v>
      </c>
      <c r="I17" s="42" t="s">
        <v>30</v>
      </c>
      <c r="J17" s="42" t="s">
        <v>31</v>
      </c>
      <c r="K17" s="83"/>
      <c r="L17" s="83"/>
      <c r="M17" s="83"/>
      <c r="N17" s="83"/>
      <c r="O17" s="85"/>
    </row>
    <row r="18" spans="1:15" ht="62.25" customHeight="1" x14ac:dyDescent="0.25">
      <c r="A18" s="91"/>
      <c r="B18" s="97"/>
      <c r="C18" s="99"/>
      <c r="D18" s="117"/>
      <c r="E18" s="20">
        <f>F18+K18+N18+L18+M18</f>
        <v>120</v>
      </c>
      <c r="F18" s="39">
        <f>SUM(G18:J18)</f>
        <v>32</v>
      </c>
      <c r="G18" s="39">
        <v>8</v>
      </c>
      <c r="H18" s="39">
        <v>8</v>
      </c>
      <c r="I18" s="39">
        <v>8</v>
      </c>
      <c r="J18" s="39">
        <v>8</v>
      </c>
      <c r="K18" s="20">
        <v>22</v>
      </c>
      <c r="L18" s="20">
        <v>22</v>
      </c>
      <c r="M18" s="20">
        <v>22</v>
      </c>
      <c r="N18" s="20">
        <v>22</v>
      </c>
      <c r="O18" s="86"/>
    </row>
    <row r="19" spans="1:15" ht="30.75" customHeight="1" x14ac:dyDescent="0.25">
      <c r="A19" s="90" t="s">
        <v>32</v>
      </c>
      <c r="B19" s="93" t="s">
        <v>102</v>
      </c>
      <c r="C19" s="94" t="s">
        <v>207</v>
      </c>
      <c r="D19" s="16" t="s">
        <v>26</v>
      </c>
      <c r="E19" s="21">
        <f>SUM(F19:N19)</f>
        <v>37931.667999999998</v>
      </c>
      <c r="F19" s="118">
        <f>SUM(F20:F23)</f>
        <v>7586.3335999999999</v>
      </c>
      <c r="G19" s="119"/>
      <c r="H19" s="119"/>
      <c r="I19" s="119"/>
      <c r="J19" s="120"/>
      <c r="K19" s="26">
        <f>SUM(K20:K23)</f>
        <v>7586.3335999999999</v>
      </c>
      <c r="L19" s="26">
        <f>SUM(L20:L23)</f>
        <v>7586.3335999999999</v>
      </c>
      <c r="M19" s="26">
        <f>SUM(M20:M23)</f>
        <v>7586.3335999999999</v>
      </c>
      <c r="N19" s="26">
        <f>SUM(N20:N23)</f>
        <v>7586.3335999999999</v>
      </c>
      <c r="O19" s="87" t="s">
        <v>198</v>
      </c>
    </row>
    <row r="20" spans="1:15" ht="30.75" customHeight="1" x14ac:dyDescent="0.25">
      <c r="A20" s="91"/>
      <c r="B20" s="93"/>
      <c r="C20" s="95"/>
      <c r="D20" s="8" t="s">
        <v>15</v>
      </c>
      <c r="E20" s="21">
        <f>SUM(F20:N20)</f>
        <v>0</v>
      </c>
      <c r="F20" s="118">
        <v>0</v>
      </c>
      <c r="G20" s="119"/>
      <c r="H20" s="119"/>
      <c r="I20" s="119"/>
      <c r="J20" s="120"/>
      <c r="K20" s="26">
        <v>0</v>
      </c>
      <c r="L20" s="26">
        <v>0</v>
      </c>
      <c r="M20" s="26">
        <v>0</v>
      </c>
      <c r="N20" s="26">
        <v>0</v>
      </c>
      <c r="O20" s="88"/>
    </row>
    <row r="21" spans="1:15" ht="30.75" customHeight="1" x14ac:dyDescent="0.25">
      <c r="A21" s="91"/>
      <c r="B21" s="93"/>
      <c r="C21" s="95"/>
      <c r="D21" s="8" t="s">
        <v>16</v>
      </c>
      <c r="E21" s="21">
        <f>SUM(F21:N21)</f>
        <v>0</v>
      </c>
      <c r="F21" s="118">
        <v>0</v>
      </c>
      <c r="G21" s="119"/>
      <c r="H21" s="119"/>
      <c r="I21" s="119"/>
      <c r="J21" s="120"/>
      <c r="K21" s="26">
        <v>0</v>
      </c>
      <c r="L21" s="26">
        <v>0</v>
      </c>
      <c r="M21" s="26">
        <v>0</v>
      </c>
      <c r="N21" s="26">
        <v>0</v>
      </c>
      <c r="O21" s="88"/>
    </row>
    <row r="22" spans="1:15" ht="38.25" x14ac:dyDescent="0.25">
      <c r="A22" s="91"/>
      <c r="B22" s="93"/>
      <c r="C22" s="95"/>
      <c r="D22" s="8" t="s">
        <v>3</v>
      </c>
      <c r="E22" s="21">
        <f>SUM(F22:N22)</f>
        <v>37931.667999999998</v>
      </c>
      <c r="F22" s="118">
        <f>7586.3336</f>
        <v>7586.3335999999999</v>
      </c>
      <c r="G22" s="119"/>
      <c r="H22" s="119"/>
      <c r="I22" s="119"/>
      <c r="J22" s="120"/>
      <c r="K22" s="26">
        <f>7586.3336</f>
        <v>7586.3335999999999</v>
      </c>
      <c r="L22" s="26">
        <f>7586.3336</f>
        <v>7586.3335999999999</v>
      </c>
      <c r="M22" s="26">
        <f>7586.3336</f>
        <v>7586.3335999999999</v>
      </c>
      <c r="N22" s="26">
        <f>7586.3336</f>
        <v>7586.3335999999999</v>
      </c>
      <c r="O22" s="88"/>
    </row>
    <row r="23" spans="1:15" ht="51.75" customHeight="1" x14ac:dyDescent="0.25">
      <c r="A23" s="91"/>
      <c r="B23" s="93"/>
      <c r="C23" s="95"/>
      <c r="D23" s="8" t="s">
        <v>17</v>
      </c>
      <c r="E23" s="21">
        <f>SUM(F23:N23)</f>
        <v>0</v>
      </c>
      <c r="F23" s="135">
        <v>0</v>
      </c>
      <c r="G23" s="136"/>
      <c r="H23" s="136"/>
      <c r="I23" s="136"/>
      <c r="J23" s="137"/>
      <c r="K23" s="26">
        <v>0</v>
      </c>
      <c r="L23" s="26">
        <v>0</v>
      </c>
      <c r="M23" s="26">
        <v>0</v>
      </c>
      <c r="N23" s="26">
        <v>0</v>
      </c>
      <c r="O23" s="89"/>
    </row>
    <row r="24" spans="1:15" ht="30.75" customHeight="1" x14ac:dyDescent="0.25">
      <c r="A24" s="91"/>
      <c r="B24" s="96" t="s">
        <v>103</v>
      </c>
      <c r="C24" s="87" t="s">
        <v>207</v>
      </c>
      <c r="D24" s="87"/>
      <c r="E24" s="101" t="s">
        <v>2</v>
      </c>
      <c r="F24" s="103" t="s">
        <v>196</v>
      </c>
      <c r="G24" s="111" t="s">
        <v>48</v>
      </c>
      <c r="H24" s="112"/>
      <c r="I24" s="112"/>
      <c r="J24" s="112"/>
      <c r="K24" s="82" t="s">
        <v>9</v>
      </c>
      <c r="L24" s="82" t="s">
        <v>193</v>
      </c>
      <c r="M24" s="82" t="s">
        <v>194</v>
      </c>
      <c r="N24" s="82" t="s">
        <v>195</v>
      </c>
      <c r="O24" s="84"/>
    </row>
    <row r="25" spans="1:15" ht="30.75" customHeight="1" x14ac:dyDescent="0.25">
      <c r="A25" s="91"/>
      <c r="B25" s="97"/>
      <c r="C25" s="99"/>
      <c r="D25" s="99"/>
      <c r="E25" s="102"/>
      <c r="F25" s="104"/>
      <c r="G25" s="42" t="s">
        <v>28</v>
      </c>
      <c r="H25" s="42" t="s">
        <v>29</v>
      </c>
      <c r="I25" s="42" t="s">
        <v>30</v>
      </c>
      <c r="J25" s="42" t="s">
        <v>31</v>
      </c>
      <c r="K25" s="83"/>
      <c r="L25" s="83"/>
      <c r="M25" s="83"/>
      <c r="N25" s="83"/>
      <c r="O25" s="85"/>
    </row>
    <row r="26" spans="1:15" ht="30.75" customHeight="1" x14ac:dyDescent="0.25">
      <c r="A26" s="91"/>
      <c r="B26" s="97"/>
      <c r="C26" s="99"/>
      <c r="D26" s="117"/>
      <c r="E26" s="20">
        <f>F26+K26+N26+L26+M26</f>
        <v>450</v>
      </c>
      <c r="F26" s="39">
        <f>SUM(G26:J26)</f>
        <v>90</v>
      </c>
      <c r="G26" s="39">
        <v>10</v>
      </c>
      <c r="H26" s="39">
        <v>20</v>
      </c>
      <c r="I26" s="39">
        <v>30</v>
      </c>
      <c r="J26" s="39">
        <v>30</v>
      </c>
      <c r="K26" s="20">
        <v>90</v>
      </c>
      <c r="L26" s="20">
        <v>90</v>
      </c>
      <c r="M26" s="20">
        <v>90</v>
      </c>
      <c r="N26" s="20">
        <v>90</v>
      </c>
      <c r="O26" s="86"/>
    </row>
    <row r="27" spans="1:15" ht="30.75" customHeight="1" x14ac:dyDescent="0.25">
      <c r="A27" s="90" t="s">
        <v>38</v>
      </c>
      <c r="B27" s="93" t="s">
        <v>104</v>
      </c>
      <c r="C27" s="94" t="s">
        <v>207</v>
      </c>
      <c r="D27" s="16" t="s">
        <v>26</v>
      </c>
      <c r="E27" s="21">
        <f>SUM(F27:N27)</f>
        <v>5375</v>
      </c>
      <c r="F27" s="118">
        <f>SUM(F28:F31)</f>
        <v>1075</v>
      </c>
      <c r="G27" s="119"/>
      <c r="H27" s="119"/>
      <c r="I27" s="119"/>
      <c r="J27" s="120"/>
      <c r="K27" s="26">
        <f>SUM(K28:K31)</f>
        <v>1075</v>
      </c>
      <c r="L27" s="26">
        <f>SUM(L28:L31)</f>
        <v>1075</v>
      </c>
      <c r="M27" s="26">
        <f>SUM(M28:M31)</f>
        <v>1075</v>
      </c>
      <c r="N27" s="26">
        <f>SUM(N28:N31)</f>
        <v>1075</v>
      </c>
      <c r="O27" s="87" t="s">
        <v>198</v>
      </c>
    </row>
    <row r="28" spans="1:15" ht="30.75" customHeight="1" x14ac:dyDescent="0.25">
      <c r="A28" s="91"/>
      <c r="B28" s="93"/>
      <c r="C28" s="95"/>
      <c r="D28" s="8" t="s">
        <v>15</v>
      </c>
      <c r="E28" s="21">
        <f>SUM(F28:N28)</f>
        <v>0</v>
      </c>
      <c r="F28" s="118">
        <v>0</v>
      </c>
      <c r="G28" s="119"/>
      <c r="H28" s="119"/>
      <c r="I28" s="119"/>
      <c r="J28" s="120"/>
      <c r="K28" s="26">
        <v>0</v>
      </c>
      <c r="L28" s="26">
        <v>0</v>
      </c>
      <c r="M28" s="26">
        <v>0</v>
      </c>
      <c r="N28" s="26">
        <v>0</v>
      </c>
      <c r="O28" s="88"/>
    </row>
    <row r="29" spans="1:15" ht="30.75" customHeight="1" x14ac:dyDescent="0.25">
      <c r="A29" s="91"/>
      <c r="B29" s="93"/>
      <c r="C29" s="95"/>
      <c r="D29" s="8" t="s">
        <v>16</v>
      </c>
      <c r="E29" s="21">
        <f>SUM(F29:N29)</f>
        <v>0</v>
      </c>
      <c r="F29" s="118">
        <v>0</v>
      </c>
      <c r="G29" s="119"/>
      <c r="H29" s="119"/>
      <c r="I29" s="119"/>
      <c r="J29" s="120"/>
      <c r="K29" s="26">
        <v>0</v>
      </c>
      <c r="L29" s="26">
        <v>0</v>
      </c>
      <c r="M29" s="26">
        <v>0</v>
      </c>
      <c r="N29" s="26">
        <v>0</v>
      </c>
      <c r="O29" s="88"/>
    </row>
    <row r="30" spans="1:15" ht="38.25" x14ac:dyDescent="0.25">
      <c r="A30" s="91"/>
      <c r="B30" s="93"/>
      <c r="C30" s="95"/>
      <c r="D30" s="8" t="s">
        <v>3</v>
      </c>
      <c r="E30" s="21">
        <f>SUM(F30:N30)</f>
        <v>5375</v>
      </c>
      <c r="F30" s="118">
        <f>1075</f>
        <v>1075</v>
      </c>
      <c r="G30" s="119"/>
      <c r="H30" s="119"/>
      <c r="I30" s="119"/>
      <c r="J30" s="120"/>
      <c r="K30" s="26">
        <f>1075</f>
        <v>1075</v>
      </c>
      <c r="L30" s="26">
        <f>1075</f>
        <v>1075</v>
      </c>
      <c r="M30" s="26">
        <f>1075</f>
        <v>1075</v>
      </c>
      <c r="N30" s="26">
        <f>1075</f>
        <v>1075</v>
      </c>
      <c r="O30" s="88"/>
    </row>
    <row r="31" spans="1:15" ht="43.5" customHeight="1" x14ac:dyDescent="0.25">
      <c r="A31" s="91"/>
      <c r="B31" s="93"/>
      <c r="C31" s="95"/>
      <c r="D31" s="8" t="s">
        <v>17</v>
      </c>
      <c r="E31" s="21">
        <f>SUM(F31:N31)</f>
        <v>0</v>
      </c>
      <c r="F31" s="135">
        <v>0</v>
      </c>
      <c r="G31" s="136"/>
      <c r="H31" s="136"/>
      <c r="I31" s="136"/>
      <c r="J31" s="137"/>
      <c r="K31" s="26">
        <v>0</v>
      </c>
      <c r="L31" s="26">
        <v>0</v>
      </c>
      <c r="M31" s="26">
        <v>0</v>
      </c>
      <c r="N31" s="26">
        <v>0</v>
      </c>
      <c r="O31" s="89"/>
    </row>
    <row r="32" spans="1:15" ht="30.75" customHeight="1" x14ac:dyDescent="0.25">
      <c r="A32" s="91"/>
      <c r="B32" s="96" t="s">
        <v>136</v>
      </c>
      <c r="C32" s="87" t="s">
        <v>207</v>
      </c>
      <c r="D32" s="87"/>
      <c r="E32" s="101" t="s">
        <v>2</v>
      </c>
      <c r="F32" s="103" t="s">
        <v>196</v>
      </c>
      <c r="G32" s="111" t="s">
        <v>48</v>
      </c>
      <c r="H32" s="112"/>
      <c r="I32" s="112"/>
      <c r="J32" s="112"/>
      <c r="K32" s="82" t="s">
        <v>9</v>
      </c>
      <c r="L32" s="82" t="s">
        <v>193</v>
      </c>
      <c r="M32" s="82" t="s">
        <v>194</v>
      </c>
      <c r="N32" s="82" t="s">
        <v>195</v>
      </c>
      <c r="O32" s="84"/>
    </row>
    <row r="33" spans="1:15" ht="30.75" customHeight="1" x14ac:dyDescent="0.25">
      <c r="A33" s="91"/>
      <c r="B33" s="97"/>
      <c r="C33" s="99"/>
      <c r="D33" s="99"/>
      <c r="E33" s="102"/>
      <c r="F33" s="104"/>
      <c r="G33" s="42" t="s">
        <v>28</v>
      </c>
      <c r="H33" s="42" t="s">
        <v>29</v>
      </c>
      <c r="I33" s="42" t="s">
        <v>30</v>
      </c>
      <c r="J33" s="42" t="s">
        <v>31</v>
      </c>
      <c r="K33" s="83"/>
      <c r="L33" s="83"/>
      <c r="M33" s="83"/>
      <c r="N33" s="83"/>
      <c r="O33" s="85"/>
    </row>
    <row r="34" spans="1:15" ht="54.75" customHeight="1" x14ac:dyDescent="0.25">
      <c r="A34" s="91"/>
      <c r="B34" s="97"/>
      <c r="C34" s="99"/>
      <c r="D34" s="117"/>
      <c r="E34" s="20">
        <f>F34+K34+N34+L34+M34</f>
        <v>250</v>
      </c>
      <c r="F34" s="39">
        <f>SUM(G34:J34)</f>
        <v>50</v>
      </c>
      <c r="G34" s="39">
        <v>10</v>
      </c>
      <c r="H34" s="39">
        <v>10</v>
      </c>
      <c r="I34" s="39">
        <v>20</v>
      </c>
      <c r="J34" s="39">
        <v>10</v>
      </c>
      <c r="K34" s="20">
        <v>50</v>
      </c>
      <c r="L34" s="20">
        <v>50</v>
      </c>
      <c r="M34" s="20">
        <v>50</v>
      </c>
      <c r="N34" s="20">
        <v>50</v>
      </c>
      <c r="O34" s="86"/>
    </row>
    <row r="35" spans="1:15" ht="30.75" customHeight="1" x14ac:dyDescent="0.25">
      <c r="A35" s="90" t="s">
        <v>39</v>
      </c>
      <c r="B35" s="93" t="s">
        <v>105</v>
      </c>
      <c r="C35" s="94" t="s">
        <v>207</v>
      </c>
      <c r="D35" s="16" t="s">
        <v>26</v>
      </c>
      <c r="E35" s="21">
        <f>SUM(F35:N35)</f>
        <v>0</v>
      </c>
      <c r="F35" s="118">
        <f>SUM(F36:F39)</f>
        <v>0</v>
      </c>
      <c r="G35" s="119"/>
      <c r="H35" s="119"/>
      <c r="I35" s="119"/>
      <c r="J35" s="120"/>
      <c r="K35" s="26">
        <f>SUM(K36:K39)</f>
        <v>0</v>
      </c>
      <c r="L35" s="26">
        <f>SUM(L36:L39)</f>
        <v>0</v>
      </c>
      <c r="M35" s="26">
        <f>SUM(M36:M39)</f>
        <v>0</v>
      </c>
      <c r="N35" s="26">
        <f>SUM(N36:N39)</f>
        <v>0</v>
      </c>
      <c r="O35" s="87" t="s">
        <v>198</v>
      </c>
    </row>
    <row r="36" spans="1:15" ht="30.75" customHeight="1" x14ac:dyDescent="0.25">
      <c r="A36" s="91"/>
      <c r="B36" s="93"/>
      <c r="C36" s="95"/>
      <c r="D36" s="8" t="s">
        <v>15</v>
      </c>
      <c r="E36" s="21">
        <f>SUM(F36:N36)</f>
        <v>0</v>
      </c>
      <c r="F36" s="118">
        <v>0</v>
      </c>
      <c r="G36" s="119"/>
      <c r="H36" s="119"/>
      <c r="I36" s="119"/>
      <c r="J36" s="120"/>
      <c r="K36" s="26">
        <v>0</v>
      </c>
      <c r="L36" s="26">
        <v>0</v>
      </c>
      <c r="M36" s="26">
        <v>0</v>
      </c>
      <c r="N36" s="26">
        <v>0</v>
      </c>
      <c r="O36" s="88"/>
    </row>
    <row r="37" spans="1:15" ht="30.75" customHeight="1" x14ac:dyDescent="0.25">
      <c r="A37" s="91"/>
      <c r="B37" s="93"/>
      <c r="C37" s="95"/>
      <c r="D37" s="8" t="s">
        <v>16</v>
      </c>
      <c r="E37" s="21">
        <f>SUM(F37:N37)</f>
        <v>0</v>
      </c>
      <c r="F37" s="118">
        <v>0</v>
      </c>
      <c r="G37" s="119"/>
      <c r="H37" s="119"/>
      <c r="I37" s="119"/>
      <c r="J37" s="120"/>
      <c r="K37" s="26">
        <v>0</v>
      </c>
      <c r="L37" s="26">
        <v>0</v>
      </c>
      <c r="M37" s="26">
        <v>0</v>
      </c>
      <c r="N37" s="26">
        <v>0</v>
      </c>
      <c r="O37" s="88"/>
    </row>
    <row r="38" spans="1:15" ht="38.25" x14ac:dyDescent="0.25">
      <c r="A38" s="91"/>
      <c r="B38" s="93"/>
      <c r="C38" s="95"/>
      <c r="D38" s="8" t="s">
        <v>3</v>
      </c>
      <c r="E38" s="21">
        <f>SUM(F38:N38)</f>
        <v>0</v>
      </c>
      <c r="F38" s="118">
        <v>0</v>
      </c>
      <c r="G38" s="119"/>
      <c r="H38" s="119"/>
      <c r="I38" s="119"/>
      <c r="J38" s="120"/>
      <c r="K38" s="26">
        <v>0</v>
      </c>
      <c r="L38" s="26">
        <v>0</v>
      </c>
      <c r="M38" s="26">
        <v>0</v>
      </c>
      <c r="N38" s="26">
        <v>0</v>
      </c>
      <c r="O38" s="88"/>
    </row>
    <row r="39" spans="1:15" ht="48.75" customHeight="1" x14ac:dyDescent="0.25">
      <c r="A39" s="91"/>
      <c r="B39" s="93"/>
      <c r="C39" s="95"/>
      <c r="D39" s="8" t="s">
        <v>17</v>
      </c>
      <c r="E39" s="21">
        <f>SUM(F39:N39)</f>
        <v>0</v>
      </c>
      <c r="F39" s="135">
        <v>0</v>
      </c>
      <c r="G39" s="136"/>
      <c r="H39" s="136"/>
      <c r="I39" s="136"/>
      <c r="J39" s="137"/>
      <c r="K39" s="26">
        <v>0</v>
      </c>
      <c r="L39" s="26">
        <v>0</v>
      </c>
      <c r="M39" s="26">
        <v>0</v>
      </c>
      <c r="N39" s="26">
        <v>0</v>
      </c>
      <c r="O39" s="89"/>
    </row>
    <row r="40" spans="1:15" ht="30.75" customHeight="1" x14ac:dyDescent="0.25">
      <c r="A40" s="91"/>
      <c r="B40" s="96" t="s">
        <v>137</v>
      </c>
      <c r="C40" s="87" t="s">
        <v>207</v>
      </c>
      <c r="D40" s="87"/>
      <c r="E40" s="101" t="s">
        <v>2</v>
      </c>
      <c r="F40" s="103" t="s">
        <v>196</v>
      </c>
      <c r="G40" s="111" t="s">
        <v>48</v>
      </c>
      <c r="H40" s="112"/>
      <c r="I40" s="112"/>
      <c r="J40" s="112"/>
      <c r="K40" s="82" t="s">
        <v>9</v>
      </c>
      <c r="L40" s="82" t="s">
        <v>193</v>
      </c>
      <c r="M40" s="82" t="s">
        <v>194</v>
      </c>
      <c r="N40" s="82" t="s">
        <v>195</v>
      </c>
      <c r="O40" s="84"/>
    </row>
    <row r="41" spans="1:15" ht="30.75" customHeight="1" x14ac:dyDescent="0.25">
      <c r="A41" s="91"/>
      <c r="B41" s="97"/>
      <c r="C41" s="99"/>
      <c r="D41" s="99"/>
      <c r="E41" s="102"/>
      <c r="F41" s="104"/>
      <c r="G41" s="42" t="s">
        <v>28</v>
      </c>
      <c r="H41" s="42" t="s">
        <v>29</v>
      </c>
      <c r="I41" s="42" t="s">
        <v>30</v>
      </c>
      <c r="J41" s="42" t="s">
        <v>31</v>
      </c>
      <c r="K41" s="83"/>
      <c r="L41" s="83"/>
      <c r="M41" s="83"/>
      <c r="N41" s="83"/>
      <c r="O41" s="85"/>
    </row>
    <row r="42" spans="1:15" ht="48.75" customHeight="1" x14ac:dyDescent="0.25">
      <c r="A42" s="91"/>
      <c r="B42" s="97"/>
      <c r="C42" s="99"/>
      <c r="D42" s="117"/>
      <c r="E42" s="20">
        <f>F42+K42+N42+L42+M42</f>
        <v>0</v>
      </c>
      <c r="F42" s="39">
        <f>SUM(G42:J42)</f>
        <v>0</v>
      </c>
      <c r="G42" s="39">
        <v>0</v>
      </c>
      <c r="H42" s="39">
        <v>0</v>
      </c>
      <c r="I42" s="39">
        <v>0</v>
      </c>
      <c r="J42" s="39">
        <v>0</v>
      </c>
      <c r="K42" s="20">
        <v>0</v>
      </c>
      <c r="L42" s="20">
        <v>0</v>
      </c>
      <c r="M42" s="20">
        <v>0</v>
      </c>
      <c r="N42" s="20">
        <v>0</v>
      </c>
      <c r="O42" s="86"/>
    </row>
    <row r="43" spans="1:15" ht="30.75" customHeight="1" x14ac:dyDescent="0.25">
      <c r="A43" s="90" t="s">
        <v>40</v>
      </c>
      <c r="B43" s="93" t="s">
        <v>106</v>
      </c>
      <c r="C43" s="94" t="s">
        <v>207</v>
      </c>
      <c r="D43" s="16" t="s">
        <v>26</v>
      </c>
      <c r="E43" s="21">
        <f>SUM(F43:N43)</f>
        <v>0</v>
      </c>
      <c r="F43" s="118">
        <f>SUM(F44:F47)</f>
        <v>0</v>
      </c>
      <c r="G43" s="119"/>
      <c r="H43" s="119"/>
      <c r="I43" s="119"/>
      <c r="J43" s="120"/>
      <c r="K43" s="26">
        <f>SUM(K44:K47)</f>
        <v>0</v>
      </c>
      <c r="L43" s="26">
        <f>SUM(L44:L47)</f>
        <v>0</v>
      </c>
      <c r="M43" s="26">
        <f>SUM(M44:M47)</f>
        <v>0</v>
      </c>
      <c r="N43" s="26">
        <f>SUM(N44:N47)</f>
        <v>0</v>
      </c>
      <c r="O43" s="87" t="s">
        <v>198</v>
      </c>
    </row>
    <row r="44" spans="1:15" ht="30.75" customHeight="1" x14ac:dyDescent="0.25">
      <c r="A44" s="122"/>
      <c r="B44" s="93"/>
      <c r="C44" s="95"/>
      <c r="D44" s="8" t="s">
        <v>15</v>
      </c>
      <c r="E44" s="21">
        <f>SUM(F44:N44)</f>
        <v>0</v>
      </c>
      <c r="F44" s="118">
        <v>0</v>
      </c>
      <c r="G44" s="119"/>
      <c r="H44" s="119"/>
      <c r="I44" s="119"/>
      <c r="J44" s="120"/>
      <c r="K44" s="26">
        <v>0</v>
      </c>
      <c r="L44" s="26">
        <v>0</v>
      </c>
      <c r="M44" s="26">
        <v>0</v>
      </c>
      <c r="N44" s="26">
        <v>0</v>
      </c>
      <c r="O44" s="88"/>
    </row>
    <row r="45" spans="1:15" ht="30.75" customHeight="1" x14ac:dyDescent="0.25">
      <c r="A45" s="122"/>
      <c r="B45" s="93"/>
      <c r="C45" s="95"/>
      <c r="D45" s="8" t="s">
        <v>16</v>
      </c>
      <c r="E45" s="21">
        <f>SUM(F45:N45)</f>
        <v>0</v>
      </c>
      <c r="F45" s="118">
        <v>0</v>
      </c>
      <c r="G45" s="119"/>
      <c r="H45" s="119"/>
      <c r="I45" s="119"/>
      <c r="J45" s="120"/>
      <c r="K45" s="26">
        <v>0</v>
      </c>
      <c r="L45" s="26">
        <v>0</v>
      </c>
      <c r="M45" s="26">
        <v>0</v>
      </c>
      <c r="N45" s="26">
        <v>0</v>
      </c>
      <c r="O45" s="88"/>
    </row>
    <row r="46" spans="1:15" ht="37.5" customHeight="1" x14ac:dyDescent="0.25">
      <c r="A46" s="122"/>
      <c r="B46" s="93"/>
      <c r="C46" s="95"/>
      <c r="D46" s="8" t="s">
        <v>3</v>
      </c>
      <c r="E46" s="21">
        <f>SUM(F46:N46)</f>
        <v>0</v>
      </c>
      <c r="F46" s="135">
        <v>0</v>
      </c>
      <c r="G46" s="136"/>
      <c r="H46" s="136"/>
      <c r="I46" s="136"/>
      <c r="J46" s="137"/>
      <c r="K46" s="26">
        <v>0</v>
      </c>
      <c r="L46" s="26">
        <v>0</v>
      </c>
      <c r="M46" s="26">
        <v>0</v>
      </c>
      <c r="N46" s="26">
        <v>0</v>
      </c>
      <c r="O46" s="88"/>
    </row>
    <row r="47" spans="1:15" ht="48" customHeight="1" x14ac:dyDescent="0.25">
      <c r="A47" s="122"/>
      <c r="B47" s="93"/>
      <c r="C47" s="95"/>
      <c r="D47" s="8" t="s">
        <v>17</v>
      </c>
      <c r="E47" s="21">
        <f>SUM(F47:N47)</f>
        <v>0</v>
      </c>
      <c r="F47" s="135">
        <v>0</v>
      </c>
      <c r="G47" s="136"/>
      <c r="H47" s="136"/>
      <c r="I47" s="136"/>
      <c r="J47" s="137"/>
      <c r="K47" s="26">
        <v>0</v>
      </c>
      <c r="L47" s="26">
        <v>0</v>
      </c>
      <c r="M47" s="26">
        <v>0</v>
      </c>
      <c r="N47" s="26">
        <v>0</v>
      </c>
      <c r="O47" s="89"/>
    </row>
    <row r="48" spans="1:15" ht="30.75" customHeight="1" x14ac:dyDescent="0.25">
      <c r="A48" s="122"/>
      <c r="B48" s="96" t="s">
        <v>107</v>
      </c>
      <c r="C48" s="87" t="s">
        <v>207</v>
      </c>
      <c r="D48" s="87"/>
      <c r="E48" s="101" t="s">
        <v>2</v>
      </c>
      <c r="F48" s="103" t="s">
        <v>196</v>
      </c>
      <c r="G48" s="111" t="s">
        <v>48</v>
      </c>
      <c r="H48" s="112"/>
      <c r="I48" s="112"/>
      <c r="J48" s="112"/>
      <c r="K48" s="82" t="s">
        <v>9</v>
      </c>
      <c r="L48" s="82" t="s">
        <v>193</v>
      </c>
      <c r="M48" s="82" t="s">
        <v>194</v>
      </c>
      <c r="N48" s="82" t="s">
        <v>195</v>
      </c>
      <c r="O48" s="84"/>
    </row>
    <row r="49" spans="1:15" ht="30.75" customHeight="1" x14ac:dyDescent="0.25">
      <c r="A49" s="122"/>
      <c r="B49" s="97"/>
      <c r="C49" s="99"/>
      <c r="D49" s="99"/>
      <c r="E49" s="102"/>
      <c r="F49" s="104"/>
      <c r="G49" s="42" t="s">
        <v>28</v>
      </c>
      <c r="H49" s="42" t="s">
        <v>29</v>
      </c>
      <c r="I49" s="42" t="s">
        <v>30</v>
      </c>
      <c r="J49" s="42" t="s">
        <v>31</v>
      </c>
      <c r="K49" s="83"/>
      <c r="L49" s="83"/>
      <c r="M49" s="83"/>
      <c r="N49" s="83"/>
      <c r="O49" s="85"/>
    </row>
    <row r="50" spans="1:15" ht="30.75" customHeight="1" x14ac:dyDescent="0.25">
      <c r="A50" s="122"/>
      <c r="B50" s="97"/>
      <c r="C50" s="99"/>
      <c r="D50" s="117"/>
      <c r="E50" s="20">
        <f>F50+K50+N50+L50+M50</f>
        <v>0</v>
      </c>
      <c r="F50" s="39">
        <f>SUM(G50:J50)</f>
        <v>0</v>
      </c>
      <c r="G50" s="39">
        <v>0</v>
      </c>
      <c r="H50" s="39">
        <v>0</v>
      </c>
      <c r="I50" s="39">
        <v>0</v>
      </c>
      <c r="J50" s="39">
        <v>0</v>
      </c>
      <c r="K50" s="20">
        <v>0</v>
      </c>
      <c r="L50" s="20">
        <v>0</v>
      </c>
      <c r="M50" s="20">
        <v>0</v>
      </c>
      <c r="N50" s="20">
        <v>0</v>
      </c>
      <c r="O50" s="86"/>
    </row>
    <row r="51" spans="1:15" ht="30.75" customHeight="1" x14ac:dyDescent="0.25">
      <c r="A51" s="122"/>
      <c r="B51" s="96" t="s">
        <v>167</v>
      </c>
      <c r="C51" s="87" t="s">
        <v>207</v>
      </c>
      <c r="D51" s="87"/>
      <c r="E51" s="101" t="s">
        <v>2</v>
      </c>
      <c r="F51" s="103" t="s">
        <v>196</v>
      </c>
      <c r="G51" s="111" t="s">
        <v>48</v>
      </c>
      <c r="H51" s="112"/>
      <c r="I51" s="112"/>
      <c r="J51" s="112"/>
      <c r="K51" s="82" t="s">
        <v>9</v>
      </c>
      <c r="L51" s="82" t="s">
        <v>193</v>
      </c>
      <c r="M51" s="82" t="s">
        <v>194</v>
      </c>
      <c r="N51" s="82" t="s">
        <v>195</v>
      </c>
      <c r="O51" s="84"/>
    </row>
    <row r="52" spans="1:15" ht="30.75" customHeight="1" x14ac:dyDescent="0.25">
      <c r="A52" s="122"/>
      <c r="B52" s="97"/>
      <c r="C52" s="99"/>
      <c r="D52" s="99"/>
      <c r="E52" s="102"/>
      <c r="F52" s="104"/>
      <c r="G52" s="42" t="s">
        <v>28</v>
      </c>
      <c r="H52" s="42" t="s">
        <v>29</v>
      </c>
      <c r="I52" s="42" t="s">
        <v>30</v>
      </c>
      <c r="J52" s="42" t="s">
        <v>31</v>
      </c>
      <c r="K52" s="83"/>
      <c r="L52" s="83"/>
      <c r="M52" s="83"/>
      <c r="N52" s="83"/>
      <c r="O52" s="85"/>
    </row>
    <row r="53" spans="1:15" ht="30.75" customHeight="1" x14ac:dyDescent="0.25">
      <c r="A53" s="123"/>
      <c r="B53" s="97"/>
      <c r="C53" s="99"/>
      <c r="D53" s="117"/>
      <c r="E53" s="20">
        <f>F53+K53+N53+L53+M53</f>
        <v>0</v>
      </c>
      <c r="F53" s="39">
        <f>SUM(G53:J53)</f>
        <v>0</v>
      </c>
      <c r="G53" s="39">
        <v>0</v>
      </c>
      <c r="H53" s="39">
        <v>0</v>
      </c>
      <c r="I53" s="39">
        <v>0</v>
      </c>
      <c r="J53" s="39">
        <v>0</v>
      </c>
      <c r="K53" s="20">
        <v>0</v>
      </c>
      <c r="L53" s="20">
        <v>0</v>
      </c>
      <c r="M53" s="20">
        <v>0</v>
      </c>
      <c r="N53" s="20">
        <v>0</v>
      </c>
      <c r="O53" s="86"/>
    </row>
    <row r="54" spans="1:15" ht="30.75" customHeight="1" x14ac:dyDescent="0.25">
      <c r="A54" s="90" t="s">
        <v>52</v>
      </c>
      <c r="B54" s="93" t="s">
        <v>108</v>
      </c>
      <c r="C54" s="94" t="s">
        <v>207</v>
      </c>
      <c r="D54" s="16" t="s">
        <v>26</v>
      </c>
      <c r="E54" s="21">
        <f>SUM(F54:N54)</f>
        <v>0</v>
      </c>
      <c r="F54" s="118">
        <f>SUM(F55:F58)</f>
        <v>0</v>
      </c>
      <c r="G54" s="119"/>
      <c r="H54" s="119"/>
      <c r="I54" s="119"/>
      <c r="J54" s="120"/>
      <c r="K54" s="26">
        <f>SUM(K55:K58)</f>
        <v>0</v>
      </c>
      <c r="L54" s="26">
        <f>SUM(L55:L58)</f>
        <v>0</v>
      </c>
      <c r="M54" s="26">
        <f>SUM(M55:M58)</f>
        <v>0</v>
      </c>
      <c r="N54" s="26">
        <f>SUM(N55:N58)</f>
        <v>0</v>
      </c>
      <c r="O54" s="87" t="s">
        <v>198</v>
      </c>
    </row>
    <row r="55" spans="1:15" ht="30.75" customHeight="1" x14ac:dyDescent="0.25">
      <c r="A55" s="91"/>
      <c r="B55" s="93"/>
      <c r="C55" s="95"/>
      <c r="D55" s="8" t="s">
        <v>15</v>
      </c>
      <c r="E55" s="21">
        <f>SUM(F55:N55)</f>
        <v>0</v>
      </c>
      <c r="F55" s="105">
        <v>0</v>
      </c>
      <c r="G55" s="106"/>
      <c r="H55" s="106"/>
      <c r="I55" s="106"/>
      <c r="J55" s="107"/>
      <c r="K55" s="27">
        <v>0</v>
      </c>
      <c r="L55" s="27">
        <v>0</v>
      </c>
      <c r="M55" s="27">
        <v>0</v>
      </c>
      <c r="N55" s="27">
        <v>0</v>
      </c>
      <c r="O55" s="88"/>
    </row>
    <row r="56" spans="1:15" ht="30.75" customHeight="1" x14ac:dyDescent="0.25">
      <c r="A56" s="91"/>
      <c r="B56" s="93"/>
      <c r="C56" s="95"/>
      <c r="D56" s="8" t="s">
        <v>16</v>
      </c>
      <c r="E56" s="21">
        <f>SUM(F56:N56)</f>
        <v>0</v>
      </c>
      <c r="F56" s="105">
        <v>0</v>
      </c>
      <c r="G56" s="106"/>
      <c r="H56" s="106"/>
      <c r="I56" s="106"/>
      <c r="J56" s="107"/>
      <c r="K56" s="27">
        <v>0</v>
      </c>
      <c r="L56" s="27">
        <v>0</v>
      </c>
      <c r="M56" s="27">
        <v>0</v>
      </c>
      <c r="N56" s="27">
        <v>0</v>
      </c>
      <c r="O56" s="88"/>
    </row>
    <row r="57" spans="1:15" ht="38.25" x14ac:dyDescent="0.25">
      <c r="A57" s="91"/>
      <c r="B57" s="93"/>
      <c r="C57" s="95"/>
      <c r="D57" s="8" t="s">
        <v>3</v>
      </c>
      <c r="E57" s="21">
        <f>SUM(F57:N57)</f>
        <v>0</v>
      </c>
      <c r="F57" s="105">
        <v>0</v>
      </c>
      <c r="G57" s="106"/>
      <c r="H57" s="106"/>
      <c r="I57" s="106"/>
      <c r="J57" s="107"/>
      <c r="K57" s="27">
        <v>0</v>
      </c>
      <c r="L57" s="27">
        <v>0</v>
      </c>
      <c r="M57" s="27">
        <v>0</v>
      </c>
      <c r="N57" s="27">
        <v>0</v>
      </c>
      <c r="O57" s="88"/>
    </row>
    <row r="58" spans="1:15" ht="111.75" customHeight="1" x14ac:dyDescent="0.25">
      <c r="A58" s="91"/>
      <c r="B58" s="93"/>
      <c r="C58" s="95"/>
      <c r="D58" s="8" t="s">
        <v>17</v>
      </c>
      <c r="E58" s="21">
        <f>SUM(F58:N58)</f>
        <v>0</v>
      </c>
      <c r="F58" s="108">
        <v>0</v>
      </c>
      <c r="G58" s="109"/>
      <c r="H58" s="109"/>
      <c r="I58" s="109"/>
      <c r="J58" s="110"/>
      <c r="K58" s="27">
        <v>0</v>
      </c>
      <c r="L58" s="27">
        <v>0</v>
      </c>
      <c r="M58" s="27">
        <v>0</v>
      </c>
      <c r="N58" s="27">
        <v>0</v>
      </c>
      <c r="O58" s="89"/>
    </row>
    <row r="59" spans="1:15" ht="30.75" customHeight="1" x14ac:dyDescent="0.25">
      <c r="A59" s="91"/>
      <c r="B59" s="96" t="s">
        <v>138</v>
      </c>
      <c r="C59" s="87" t="s">
        <v>207</v>
      </c>
      <c r="D59" s="87"/>
      <c r="E59" s="101" t="s">
        <v>2</v>
      </c>
      <c r="F59" s="103" t="s">
        <v>196</v>
      </c>
      <c r="G59" s="111" t="s">
        <v>48</v>
      </c>
      <c r="H59" s="112"/>
      <c r="I59" s="112"/>
      <c r="J59" s="112"/>
      <c r="K59" s="82" t="s">
        <v>9</v>
      </c>
      <c r="L59" s="82" t="s">
        <v>193</v>
      </c>
      <c r="M59" s="82" t="s">
        <v>194</v>
      </c>
      <c r="N59" s="82" t="s">
        <v>195</v>
      </c>
      <c r="O59" s="84"/>
    </row>
    <row r="60" spans="1:15" ht="30.75" customHeight="1" x14ac:dyDescent="0.25">
      <c r="A60" s="91"/>
      <c r="B60" s="97"/>
      <c r="C60" s="99"/>
      <c r="D60" s="99"/>
      <c r="E60" s="102"/>
      <c r="F60" s="104"/>
      <c r="G60" s="42" t="s">
        <v>28</v>
      </c>
      <c r="H60" s="42" t="s">
        <v>29</v>
      </c>
      <c r="I60" s="42" t="s">
        <v>30</v>
      </c>
      <c r="J60" s="42" t="s">
        <v>31</v>
      </c>
      <c r="K60" s="83"/>
      <c r="L60" s="83"/>
      <c r="M60" s="83"/>
      <c r="N60" s="83"/>
      <c r="O60" s="85"/>
    </row>
    <row r="61" spans="1:15" ht="95.25" customHeight="1" x14ac:dyDescent="0.25">
      <c r="A61" s="91"/>
      <c r="B61" s="97"/>
      <c r="C61" s="99"/>
      <c r="D61" s="117"/>
      <c r="E61" s="20">
        <f>F61+K61+N61+L61+M61</f>
        <v>0</v>
      </c>
      <c r="F61" s="39">
        <f>SUM(G61:J61)</f>
        <v>0</v>
      </c>
      <c r="G61" s="39">
        <v>0</v>
      </c>
      <c r="H61" s="39">
        <v>0</v>
      </c>
      <c r="I61" s="39">
        <v>0</v>
      </c>
      <c r="J61" s="39">
        <v>0</v>
      </c>
      <c r="K61" s="20">
        <v>0</v>
      </c>
      <c r="L61" s="20">
        <v>0</v>
      </c>
      <c r="M61" s="20">
        <v>0</v>
      </c>
      <c r="N61" s="20">
        <v>0</v>
      </c>
      <c r="O61" s="86"/>
    </row>
    <row r="62" spans="1:15" ht="30.75" customHeight="1" x14ac:dyDescent="0.25">
      <c r="A62" s="90" t="s">
        <v>33</v>
      </c>
      <c r="B62" s="113" t="s">
        <v>112</v>
      </c>
      <c r="C62" s="94" t="s">
        <v>207</v>
      </c>
      <c r="D62" s="16" t="s">
        <v>26</v>
      </c>
      <c r="E62" s="21">
        <f t="shared" ref="E62:E71" si="3">SUM(F62:N62)</f>
        <v>2500</v>
      </c>
      <c r="F62" s="105">
        <f>SUM(F63:F66)</f>
        <v>500</v>
      </c>
      <c r="G62" s="106"/>
      <c r="H62" s="106"/>
      <c r="I62" s="106"/>
      <c r="J62" s="107"/>
      <c r="K62" s="27">
        <f>SUM(K63:K66)</f>
        <v>500</v>
      </c>
      <c r="L62" s="27">
        <f>SUM(L63:L66)</f>
        <v>500</v>
      </c>
      <c r="M62" s="27">
        <f>SUM(M63:M66)</f>
        <v>500</v>
      </c>
      <c r="N62" s="27">
        <f>SUM(N63:N66)</f>
        <v>500</v>
      </c>
      <c r="O62" s="114" t="s">
        <v>158</v>
      </c>
    </row>
    <row r="63" spans="1:15" ht="30.75" customHeight="1" x14ac:dyDescent="0.25">
      <c r="A63" s="91"/>
      <c r="B63" s="113"/>
      <c r="C63" s="95"/>
      <c r="D63" s="8" t="s">
        <v>15</v>
      </c>
      <c r="E63" s="21">
        <f t="shared" si="3"/>
        <v>0</v>
      </c>
      <c r="F63" s="105">
        <f>F68+F76+F84</f>
        <v>0</v>
      </c>
      <c r="G63" s="106"/>
      <c r="H63" s="106"/>
      <c r="I63" s="106"/>
      <c r="J63" s="107"/>
      <c r="K63" s="27">
        <f t="shared" ref="K63:N66" si="4">K68+K76+K84</f>
        <v>0</v>
      </c>
      <c r="L63" s="27">
        <f t="shared" ref="L63:M66" si="5">L68+L76+L84</f>
        <v>0</v>
      </c>
      <c r="M63" s="27">
        <f t="shared" si="5"/>
        <v>0</v>
      </c>
      <c r="N63" s="27">
        <f t="shared" si="4"/>
        <v>0</v>
      </c>
      <c r="O63" s="115"/>
    </row>
    <row r="64" spans="1:15" ht="30.75" customHeight="1" x14ac:dyDescent="0.25">
      <c r="A64" s="91"/>
      <c r="B64" s="113"/>
      <c r="C64" s="95"/>
      <c r="D64" s="8" t="s">
        <v>16</v>
      </c>
      <c r="E64" s="21">
        <f t="shared" si="3"/>
        <v>0</v>
      </c>
      <c r="F64" s="105">
        <f>F69+F77+F85</f>
        <v>0</v>
      </c>
      <c r="G64" s="106"/>
      <c r="H64" s="106"/>
      <c r="I64" s="106"/>
      <c r="J64" s="107"/>
      <c r="K64" s="27">
        <f t="shared" si="4"/>
        <v>0</v>
      </c>
      <c r="L64" s="27">
        <f t="shared" si="5"/>
        <v>0</v>
      </c>
      <c r="M64" s="27">
        <f t="shared" si="5"/>
        <v>0</v>
      </c>
      <c r="N64" s="27">
        <f t="shared" si="4"/>
        <v>0</v>
      </c>
      <c r="O64" s="115"/>
    </row>
    <row r="65" spans="1:15" ht="38.25" x14ac:dyDescent="0.25">
      <c r="A65" s="91"/>
      <c r="B65" s="113"/>
      <c r="C65" s="95"/>
      <c r="D65" s="8" t="s">
        <v>3</v>
      </c>
      <c r="E65" s="21">
        <f t="shared" si="3"/>
        <v>2500</v>
      </c>
      <c r="F65" s="105">
        <f>F70+F78+F86</f>
        <v>500</v>
      </c>
      <c r="G65" s="106"/>
      <c r="H65" s="106"/>
      <c r="I65" s="106"/>
      <c r="J65" s="107"/>
      <c r="K65" s="27">
        <f t="shared" si="4"/>
        <v>500</v>
      </c>
      <c r="L65" s="27">
        <f t="shared" si="5"/>
        <v>500</v>
      </c>
      <c r="M65" s="27">
        <f t="shared" si="5"/>
        <v>500</v>
      </c>
      <c r="N65" s="27">
        <f t="shared" si="4"/>
        <v>500</v>
      </c>
      <c r="O65" s="115"/>
    </row>
    <row r="66" spans="1:15" ht="30.75" customHeight="1" x14ac:dyDescent="0.25">
      <c r="A66" s="91"/>
      <c r="B66" s="113"/>
      <c r="C66" s="95"/>
      <c r="D66" s="8" t="s">
        <v>17</v>
      </c>
      <c r="E66" s="21">
        <f t="shared" si="3"/>
        <v>0</v>
      </c>
      <c r="F66" s="105">
        <f>F71+F79+F87</f>
        <v>0</v>
      </c>
      <c r="G66" s="106"/>
      <c r="H66" s="106"/>
      <c r="I66" s="106"/>
      <c r="J66" s="107"/>
      <c r="K66" s="27">
        <f t="shared" si="4"/>
        <v>0</v>
      </c>
      <c r="L66" s="27">
        <f t="shared" si="5"/>
        <v>0</v>
      </c>
      <c r="M66" s="27">
        <f t="shared" si="5"/>
        <v>0</v>
      </c>
      <c r="N66" s="27">
        <f t="shared" si="4"/>
        <v>0</v>
      </c>
      <c r="O66" s="116"/>
    </row>
    <row r="67" spans="1:15" ht="30.75" customHeight="1" x14ac:dyDescent="0.25">
      <c r="A67" s="90" t="s">
        <v>36</v>
      </c>
      <c r="B67" s="93" t="s">
        <v>109</v>
      </c>
      <c r="C67" s="94" t="s">
        <v>207</v>
      </c>
      <c r="D67" s="16" t="s">
        <v>26</v>
      </c>
      <c r="E67" s="21">
        <f t="shared" si="3"/>
        <v>2500</v>
      </c>
      <c r="F67" s="105">
        <f>SUM(F68:F71)</f>
        <v>500</v>
      </c>
      <c r="G67" s="106"/>
      <c r="H67" s="106"/>
      <c r="I67" s="106"/>
      <c r="J67" s="107"/>
      <c r="K67" s="27">
        <f>SUM(K68:K71)</f>
        <v>500</v>
      </c>
      <c r="L67" s="27">
        <f>SUM(L68:L71)</f>
        <v>500</v>
      </c>
      <c r="M67" s="27">
        <f>SUM(M68:M71)</f>
        <v>500</v>
      </c>
      <c r="N67" s="27">
        <f>SUM(N68:N71)</f>
        <v>500</v>
      </c>
      <c r="O67" s="87" t="s">
        <v>158</v>
      </c>
    </row>
    <row r="68" spans="1:15" ht="30.75" customHeight="1" x14ac:dyDescent="0.25">
      <c r="A68" s="91"/>
      <c r="B68" s="93"/>
      <c r="C68" s="95"/>
      <c r="D68" s="8" t="s">
        <v>15</v>
      </c>
      <c r="E68" s="21">
        <f t="shared" si="3"/>
        <v>0</v>
      </c>
      <c r="F68" s="105">
        <v>0</v>
      </c>
      <c r="G68" s="106"/>
      <c r="H68" s="106"/>
      <c r="I68" s="106"/>
      <c r="J68" s="107"/>
      <c r="K68" s="27">
        <v>0</v>
      </c>
      <c r="L68" s="27">
        <v>0</v>
      </c>
      <c r="M68" s="27">
        <v>0</v>
      </c>
      <c r="N68" s="27">
        <v>0</v>
      </c>
      <c r="O68" s="88"/>
    </row>
    <row r="69" spans="1:15" ht="30.75" customHeight="1" x14ac:dyDescent="0.25">
      <c r="A69" s="91"/>
      <c r="B69" s="93"/>
      <c r="C69" s="95"/>
      <c r="D69" s="8" t="s">
        <v>16</v>
      </c>
      <c r="E69" s="21">
        <f t="shared" si="3"/>
        <v>0</v>
      </c>
      <c r="F69" s="105">
        <v>0</v>
      </c>
      <c r="G69" s="106"/>
      <c r="H69" s="106"/>
      <c r="I69" s="106"/>
      <c r="J69" s="107"/>
      <c r="K69" s="27">
        <v>0</v>
      </c>
      <c r="L69" s="27">
        <v>0</v>
      </c>
      <c r="M69" s="27">
        <v>0</v>
      </c>
      <c r="N69" s="27">
        <v>0</v>
      </c>
      <c r="O69" s="88"/>
    </row>
    <row r="70" spans="1:15" ht="39" customHeight="1" x14ac:dyDescent="0.25">
      <c r="A70" s="91"/>
      <c r="B70" s="93"/>
      <c r="C70" s="95"/>
      <c r="D70" s="8" t="s">
        <v>3</v>
      </c>
      <c r="E70" s="21">
        <f t="shared" si="3"/>
        <v>2500</v>
      </c>
      <c r="F70" s="105">
        <v>500</v>
      </c>
      <c r="G70" s="106"/>
      <c r="H70" s="106"/>
      <c r="I70" s="106"/>
      <c r="J70" s="107"/>
      <c r="K70" s="27">
        <v>500</v>
      </c>
      <c r="L70" s="27">
        <v>500</v>
      </c>
      <c r="M70" s="27">
        <v>500</v>
      </c>
      <c r="N70" s="27">
        <v>500</v>
      </c>
      <c r="O70" s="88"/>
    </row>
    <row r="71" spans="1:15" ht="30.75" customHeight="1" x14ac:dyDescent="0.25">
      <c r="A71" s="91"/>
      <c r="B71" s="93"/>
      <c r="C71" s="95"/>
      <c r="D71" s="8" t="s">
        <v>17</v>
      </c>
      <c r="E71" s="21">
        <f t="shared" si="3"/>
        <v>0</v>
      </c>
      <c r="F71" s="108">
        <v>0</v>
      </c>
      <c r="G71" s="109"/>
      <c r="H71" s="109"/>
      <c r="I71" s="109"/>
      <c r="J71" s="110"/>
      <c r="K71" s="27">
        <v>0</v>
      </c>
      <c r="L71" s="27">
        <v>0</v>
      </c>
      <c r="M71" s="27">
        <v>0</v>
      </c>
      <c r="N71" s="27">
        <v>0</v>
      </c>
      <c r="O71" s="89"/>
    </row>
    <row r="72" spans="1:15" ht="30.75" customHeight="1" x14ac:dyDescent="0.25">
      <c r="A72" s="91"/>
      <c r="B72" s="96" t="s">
        <v>139</v>
      </c>
      <c r="C72" s="87" t="s">
        <v>207</v>
      </c>
      <c r="D72" s="87"/>
      <c r="E72" s="101" t="s">
        <v>2</v>
      </c>
      <c r="F72" s="103" t="s">
        <v>196</v>
      </c>
      <c r="G72" s="111" t="s">
        <v>48</v>
      </c>
      <c r="H72" s="112"/>
      <c r="I72" s="112"/>
      <c r="J72" s="112"/>
      <c r="K72" s="82" t="s">
        <v>9</v>
      </c>
      <c r="L72" s="82" t="s">
        <v>193</v>
      </c>
      <c r="M72" s="82" t="s">
        <v>194</v>
      </c>
      <c r="N72" s="82" t="s">
        <v>195</v>
      </c>
      <c r="O72" s="84"/>
    </row>
    <row r="73" spans="1:15" ht="30.75" customHeight="1" x14ac:dyDescent="0.25">
      <c r="A73" s="91"/>
      <c r="B73" s="97"/>
      <c r="C73" s="99"/>
      <c r="D73" s="99"/>
      <c r="E73" s="102"/>
      <c r="F73" s="104"/>
      <c r="G73" s="42" t="s">
        <v>28</v>
      </c>
      <c r="H73" s="42" t="s">
        <v>29</v>
      </c>
      <c r="I73" s="42" t="s">
        <v>30</v>
      </c>
      <c r="J73" s="42" t="s">
        <v>31</v>
      </c>
      <c r="K73" s="83"/>
      <c r="L73" s="83"/>
      <c r="M73" s="83"/>
      <c r="N73" s="83"/>
      <c r="O73" s="85"/>
    </row>
    <row r="74" spans="1:15" ht="30.75" customHeight="1" x14ac:dyDescent="0.25">
      <c r="A74" s="92"/>
      <c r="B74" s="98"/>
      <c r="C74" s="100"/>
      <c r="D74" s="100"/>
      <c r="E74" s="20">
        <f>F74+K74+N74+L74+M74</f>
        <v>5</v>
      </c>
      <c r="F74" s="39">
        <f>SUM(G74:J74)</f>
        <v>1</v>
      </c>
      <c r="G74" s="39">
        <v>0</v>
      </c>
      <c r="H74" s="39">
        <v>0</v>
      </c>
      <c r="I74" s="39">
        <v>0</v>
      </c>
      <c r="J74" s="39">
        <v>1</v>
      </c>
      <c r="K74" s="20">
        <v>1</v>
      </c>
      <c r="L74" s="20">
        <v>1</v>
      </c>
      <c r="M74" s="20">
        <v>1</v>
      </c>
      <c r="N74" s="20">
        <v>1</v>
      </c>
      <c r="O74" s="86"/>
    </row>
    <row r="75" spans="1:15" ht="30.75" customHeight="1" x14ac:dyDescent="0.25">
      <c r="A75" s="90" t="s">
        <v>53</v>
      </c>
      <c r="B75" s="93" t="s">
        <v>110</v>
      </c>
      <c r="C75" s="94" t="s">
        <v>207</v>
      </c>
      <c r="D75" s="16" t="s">
        <v>26</v>
      </c>
      <c r="E75" s="21">
        <f>SUM(F75:N75)</f>
        <v>0</v>
      </c>
      <c r="F75" s="105">
        <f>SUM(F76:F79)</f>
        <v>0</v>
      </c>
      <c r="G75" s="106"/>
      <c r="H75" s="106"/>
      <c r="I75" s="106"/>
      <c r="J75" s="107"/>
      <c r="K75" s="27">
        <f>SUM(K76:K79)</f>
        <v>0</v>
      </c>
      <c r="L75" s="27">
        <f>SUM(L76:L79)</f>
        <v>0</v>
      </c>
      <c r="M75" s="27">
        <f>SUM(M76:M79)</f>
        <v>0</v>
      </c>
      <c r="N75" s="27">
        <f>SUM(N76:N79)</f>
        <v>0</v>
      </c>
      <c r="O75" s="87" t="s">
        <v>159</v>
      </c>
    </row>
    <row r="76" spans="1:15" ht="30.75" customHeight="1" x14ac:dyDescent="0.25">
      <c r="A76" s="91"/>
      <c r="B76" s="93"/>
      <c r="C76" s="95"/>
      <c r="D76" s="8" t="s">
        <v>15</v>
      </c>
      <c r="E76" s="21">
        <f>SUM(F76:N76)</f>
        <v>0</v>
      </c>
      <c r="F76" s="105">
        <v>0</v>
      </c>
      <c r="G76" s="106"/>
      <c r="H76" s="106"/>
      <c r="I76" s="106"/>
      <c r="J76" s="107"/>
      <c r="K76" s="27">
        <v>0</v>
      </c>
      <c r="L76" s="27">
        <v>0</v>
      </c>
      <c r="M76" s="27">
        <v>0</v>
      </c>
      <c r="N76" s="27">
        <v>0</v>
      </c>
      <c r="O76" s="88"/>
    </row>
    <row r="77" spans="1:15" ht="30.75" customHeight="1" x14ac:dyDescent="0.25">
      <c r="A77" s="91"/>
      <c r="B77" s="93"/>
      <c r="C77" s="95"/>
      <c r="D77" s="8" t="s">
        <v>16</v>
      </c>
      <c r="E77" s="21">
        <f>SUM(F77:N77)</f>
        <v>0</v>
      </c>
      <c r="F77" s="105">
        <v>0</v>
      </c>
      <c r="G77" s="106"/>
      <c r="H77" s="106"/>
      <c r="I77" s="106"/>
      <c r="J77" s="107"/>
      <c r="K77" s="27">
        <v>0</v>
      </c>
      <c r="L77" s="27">
        <v>0</v>
      </c>
      <c r="M77" s="27">
        <v>0</v>
      </c>
      <c r="N77" s="27">
        <v>0</v>
      </c>
      <c r="O77" s="88"/>
    </row>
    <row r="78" spans="1:15" ht="38.25" x14ac:dyDescent="0.25">
      <c r="A78" s="91"/>
      <c r="B78" s="93"/>
      <c r="C78" s="95"/>
      <c r="D78" s="8" t="s">
        <v>3</v>
      </c>
      <c r="E78" s="21">
        <f>SUM(F78:N78)</f>
        <v>0</v>
      </c>
      <c r="F78" s="105">
        <v>0</v>
      </c>
      <c r="G78" s="106"/>
      <c r="H78" s="106"/>
      <c r="I78" s="106"/>
      <c r="J78" s="107"/>
      <c r="K78" s="27">
        <v>0</v>
      </c>
      <c r="L78" s="27">
        <v>0</v>
      </c>
      <c r="M78" s="27">
        <v>0</v>
      </c>
      <c r="N78" s="27">
        <v>0</v>
      </c>
      <c r="O78" s="88"/>
    </row>
    <row r="79" spans="1:15" ht="145.5" customHeight="1" x14ac:dyDescent="0.25">
      <c r="A79" s="91"/>
      <c r="B79" s="93"/>
      <c r="C79" s="95"/>
      <c r="D79" s="8" t="s">
        <v>17</v>
      </c>
      <c r="E79" s="21">
        <f>SUM(F79:N79)</f>
        <v>0</v>
      </c>
      <c r="F79" s="108">
        <v>0</v>
      </c>
      <c r="G79" s="109"/>
      <c r="H79" s="109"/>
      <c r="I79" s="109"/>
      <c r="J79" s="110"/>
      <c r="K79" s="27">
        <v>0</v>
      </c>
      <c r="L79" s="27">
        <v>0</v>
      </c>
      <c r="M79" s="27">
        <v>0</v>
      </c>
      <c r="N79" s="27">
        <v>0</v>
      </c>
      <c r="O79" s="89"/>
    </row>
    <row r="80" spans="1:15" ht="30.75" customHeight="1" x14ac:dyDescent="0.25">
      <c r="A80" s="91"/>
      <c r="B80" s="96" t="s">
        <v>189</v>
      </c>
      <c r="C80" s="87" t="s">
        <v>207</v>
      </c>
      <c r="D80" s="87"/>
      <c r="E80" s="101" t="s">
        <v>2</v>
      </c>
      <c r="F80" s="103" t="s">
        <v>196</v>
      </c>
      <c r="G80" s="111" t="s">
        <v>48</v>
      </c>
      <c r="H80" s="112"/>
      <c r="I80" s="112"/>
      <c r="J80" s="112"/>
      <c r="K80" s="82" t="s">
        <v>9</v>
      </c>
      <c r="L80" s="82" t="s">
        <v>193</v>
      </c>
      <c r="M80" s="82" t="s">
        <v>194</v>
      </c>
      <c r="N80" s="82" t="s">
        <v>195</v>
      </c>
      <c r="O80" s="84"/>
    </row>
    <row r="81" spans="1:15" ht="30.75" customHeight="1" x14ac:dyDescent="0.25">
      <c r="A81" s="91"/>
      <c r="B81" s="97"/>
      <c r="C81" s="99"/>
      <c r="D81" s="99"/>
      <c r="E81" s="102"/>
      <c r="F81" s="104"/>
      <c r="G81" s="42" t="s">
        <v>28</v>
      </c>
      <c r="H81" s="42" t="s">
        <v>29</v>
      </c>
      <c r="I81" s="42" t="s">
        <v>30</v>
      </c>
      <c r="J81" s="42" t="s">
        <v>31</v>
      </c>
      <c r="K81" s="83"/>
      <c r="L81" s="83"/>
      <c r="M81" s="83"/>
      <c r="N81" s="83"/>
      <c r="O81" s="85"/>
    </row>
    <row r="82" spans="1:15" ht="30.75" customHeight="1" x14ac:dyDescent="0.25">
      <c r="A82" s="92"/>
      <c r="B82" s="98"/>
      <c r="C82" s="100"/>
      <c r="D82" s="100"/>
      <c r="E82" s="20">
        <f>F82+K82+N82+L82+M82</f>
        <v>0</v>
      </c>
      <c r="F82" s="39">
        <f>SUM(G82:J82)</f>
        <v>0</v>
      </c>
      <c r="G82" s="47">
        <v>0</v>
      </c>
      <c r="H82" s="47">
        <v>0</v>
      </c>
      <c r="I82" s="47">
        <v>0</v>
      </c>
      <c r="J82" s="47">
        <v>0</v>
      </c>
      <c r="K82" s="20">
        <v>0</v>
      </c>
      <c r="L82" s="20">
        <v>0</v>
      </c>
      <c r="M82" s="20">
        <v>0</v>
      </c>
      <c r="N82" s="20">
        <v>0</v>
      </c>
      <c r="O82" s="86"/>
    </row>
    <row r="83" spans="1:15" ht="30.75" customHeight="1" x14ac:dyDescent="0.25">
      <c r="A83" s="90" t="s">
        <v>54</v>
      </c>
      <c r="B83" s="93" t="s">
        <v>111</v>
      </c>
      <c r="C83" s="94" t="s">
        <v>207</v>
      </c>
      <c r="D83" s="16" t="s">
        <v>26</v>
      </c>
      <c r="E83" s="21">
        <f>SUM(F83:N83)</f>
        <v>0</v>
      </c>
      <c r="F83" s="105">
        <f>SUM(F84:F87)</f>
        <v>0</v>
      </c>
      <c r="G83" s="106"/>
      <c r="H83" s="106"/>
      <c r="I83" s="106"/>
      <c r="J83" s="107"/>
      <c r="K83" s="27">
        <f>SUM(K84:K87)</f>
        <v>0</v>
      </c>
      <c r="L83" s="27">
        <f>SUM(L84:L87)</f>
        <v>0</v>
      </c>
      <c r="M83" s="27">
        <f>SUM(M84:M87)</f>
        <v>0</v>
      </c>
      <c r="N83" s="27">
        <f>SUM(N84:N87)</f>
        <v>0</v>
      </c>
      <c r="O83" s="87" t="s">
        <v>158</v>
      </c>
    </row>
    <row r="84" spans="1:15" ht="30.75" customHeight="1" x14ac:dyDescent="0.25">
      <c r="A84" s="91"/>
      <c r="B84" s="93"/>
      <c r="C84" s="95"/>
      <c r="D84" s="8" t="s">
        <v>15</v>
      </c>
      <c r="E84" s="21">
        <f>SUM(F84:N84)</f>
        <v>0</v>
      </c>
      <c r="F84" s="105">
        <v>0</v>
      </c>
      <c r="G84" s="106"/>
      <c r="H84" s="106"/>
      <c r="I84" s="106"/>
      <c r="J84" s="107"/>
      <c r="K84" s="27">
        <v>0</v>
      </c>
      <c r="L84" s="27">
        <v>0</v>
      </c>
      <c r="M84" s="27">
        <v>0</v>
      </c>
      <c r="N84" s="27">
        <v>0</v>
      </c>
      <c r="O84" s="88"/>
    </row>
    <row r="85" spans="1:15" ht="30.75" customHeight="1" x14ac:dyDescent="0.25">
      <c r="A85" s="91"/>
      <c r="B85" s="93"/>
      <c r="C85" s="95"/>
      <c r="D85" s="8" t="s">
        <v>16</v>
      </c>
      <c r="E85" s="21">
        <f>SUM(F85:N85)</f>
        <v>0</v>
      </c>
      <c r="F85" s="105">
        <v>0</v>
      </c>
      <c r="G85" s="106"/>
      <c r="H85" s="106"/>
      <c r="I85" s="106"/>
      <c r="J85" s="107"/>
      <c r="K85" s="27">
        <v>0</v>
      </c>
      <c r="L85" s="27">
        <v>0</v>
      </c>
      <c r="M85" s="27">
        <v>0</v>
      </c>
      <c r="N85" s="27">
        <v>0</v>
      </c>
      <c r="O85" s="88"/>
    </row>
    <row r="86" spans="1:15" ht="38.25" x14ac:dyDescent="0.25">
      <c r="A86" s="91"/>
      <c r="B86" s="93"/>
      <c r="C86" s="95"/>
      <c r="D86" s="8" t="s">
        <v>3</v>
      </c>
      <c r="E86" s="21">
        <f>SUM(F86:N86)</f>
        <v>0</v>
      </c>
      <c r="F86" s="105">
        <v>0</v>
      </c>
      <c r="G86" s="106"/>
      <c r="H86" s="106"/>
      <c r="I86" s="106"/>
      <c r="J86" s="107"/>
      <c r="K86" s="27">
        <v>0</v>
      </c>
      <c r="L86" s="27">
        <v>0</v>
      </c>
      <c r="M86" s="27">
        <v>0</v>
      </c>
      <c r="N86" s="27">
        <v>0</v>
      </c>
      <c r="O86" s="88"/>
    </row>
    <row r="87" spans="1:15" ht="30.75" customHeight="1" x14ac:dyDescent="0.25">
      <c r="A87" s="91"/>
      <c r="B87" s="93"/>
      <c r="C87" s="95"/>
      <c r="D87" s="8" t="s">
        <v>17</v>
      </c>
      <c r="E87" s="21">
        <f>SUM(F87:N87)</f>
        <v>0</v>
      </c>
      <c r="F87" s="108">
        <v>0</v>
      </c>
      <c r="G87" s="109"/>
      <c r="H87" s="109"/>
      <c r="I87" s="109"/>
      <c r="J87" s="110"/>
      <c r="K87" s="27">
        <v>0</v>
      </c>
      <c r="L87" s="27">
        <v>0</v>
      </c>
      <c r="M87" s="27">
        <v>0</v>
      </c>
      <c r="N87" s="27">
        <v>0</v>
      </c>
      <c r="O87" s="89"/>
    </row>
    <row r="88" spans="1:15" ht="30.75" customHeight="1" x14ac:dyDescent="0.25">
      <c r="A88" s="91"/>
      <c r="B88" s="96" t="s">
        <v>168</v>
      </c>
      <c r="C88" s="87" t="s">
        <v>207</v>
      </c>
      <c r="D88" s="87"/>
      <c r="E88" s="101" t="s">
        <v>2</v>
      </c>
      <c r="F88" s="103" t="s">
        <v>196</v>
      </c>
      <c r="G88" s="111" t="s">
        <v>48</v>
      </c>
      <c r="H88" s="112"/>
      <c r="I88" s="112"/>
      <c r="J88" s="112"/>
      <c r="K88" s="82" t="s">
        <v>9</v>
      </c>
      <c r="L88" s="82" t="s">
        <v>193</v>
      </c>
      <c r="M88" s="82" t="s">
        <v>194</v>
      </c>
      <c r="N88" s="82" t="s">
        <v>195</v>
      </c>
      <c r="O88" s="84"/>
    </row>
    <row r="89" spans="1:15" ht="30.75" customHeight="1" x14ac:dyDescent="0.25">
      <c r="A89" s="91"/>
      <c r="B89" s="97"/>
      <c r="C89" s="99"/>
      <c r="D89" s="99"/>
      <c r="E89" s="102"/>
      <c r="F89" s="104"/>
      <c r="G89" s="42" t="s">
        <v>28</v>
      </c>
      <c r="H89" s="42" t="s">
        <v>29</v>
      </c>
      <c r="I89" s="42" t="s">
        <v>30</v>
      </c>
      <c r="J89" s="42" t="s">
        <v>31</v>
      </c>
      <c r="K89" s="83"/>
      <c r="L89" s="83"/>
      <c r="M89" s="83"/>
      <c r="N89" s="83"/>
      <c r="O89" s="85"/>
    </row>
    <row r="90" spans="1:15" ht="30.75" customHeight="1" x14ac:dyDescent="0.25">
      <c r="A90" s="92"/>
      <c r="B90" s="98"/>
      <c r="C90" s="100"/>
      <c r="D90" s="100"/>
      <c r="E90" s="20">
        <f>F90+K90+N90+L90+M90</f>
        <v>0</v>
      </c>
      <c r="F90" s="39">
        <f>SUM(G90:J90)</f>
        <v>0</v>
      </c>
      <c r="G90" s="39">
        <v>0</v>
      </c>
      <c r="H90" s="39">
        <v>0</v>
      </c>
      <c r="I90" s="39">
        <v>0</v>
      </c>
      <c r="J90" s="39">
        <v>0</v>
      </c>
      <c r="K90" s="20">
        <v>0</v>
      </c>
      <c r="L90" s="20">
        <v>0</v>
      </c>
      <c r="M90" s="20">
        <v>0</v>
      </c>
      <c r="N90" s="20">
        <v>0</v>
      </c>
      <c r="O90" s="86"/>
    </row>
    <row r="91" spans="1:15" x14ac:dyDescent="0.25">
      <c r="A91" s="138" t="s">
        <v>37</v>
      </c>
      <c r="B91" s="141" t="s">
        <v>34</v>
      </c>
      <c r="C91" s="142"/>
      <c r="D91" s="15" t="s">
        <v>26</v>
      </c>
      <c r="E91" s="21">
        <f>SUM(F91:N91)</f>
        <v>50736.667999999998</v>
      </c>
      <c r="F91" s="108">
        <f>SUM(F92:F95)</f>
        <v>10091.3336</v>
      </c>
      <c r="G91" s="109"/>
      <c r="H91" s="109"/>
      <c r="I91" s="109"/>
      <c r="J91" s="110"/>
      <c r="K91" s="27">
        <f>SUM(K92:K95)</f>
        <v>10161.3336</v>
      </c>
      <c r="L91" s="27">
        <f>SUM(L92:L95)</f>
        <v>10161.3336</v>
      </c>
      <c r="M91" s="27">
        <f>SUM(M92:M95)</f>
        <v>10161.3336</v>
      </c>
      <c r="N91" s="27">
        <f>SUM(N92:N95)</f>
        <v>10161.3336</v>
      </c>
      <c r="O91" s="147"/>
    </row>
    <row r="92" spans="1:15" ht="25.5" x14ac:dyDescent="0.25">
      <c r="A92" s="139"/>
      <c r="B92" s="143"/>
      <c r="C92" s="144"/>
      <c r="D92" s="9" t="s">
        <v>15</v>
      </c>
      <c r="E92" s="21">
        <f>SUM(F92:N92)</f>
        <v>0</v>
      </c>
      <c r="F92" s="159">
        <f>F7+F63</f>
        <v>0</v>
      </c>
      <c r="G92" s="160"/>
      <c r="H92" s="160"/>
      <c r="I92" s="160"/>
      <c r="J92" s="161"/>
      <c r="K92" s="33">
        <f t="shared" ref="K92:N95" si="6">K7+K63</f>
        <v>0</v>
      </c>
      <c r="L92" s="43">
        <f t="shared" ref="L92:M95" si="7">L7+L63</f>
        <v>0</v>
      </c>
      <c r="M92" s="43">
        <f t="shared" si="7"/>
        <v>0</v>
      </c>
      <c r="N92" s="33">
        <f t="shared" si="6"/>
        <v>0</v>
      </c>
      <c r="O92" s="148"/>
    </row>
    <row r="93" spans="1:15" ht="25.5" x14ac:dyDescent="0.25">
      <c r="A93" s="139"/>
      <c r="B93" s="143"/>
      <c r="C93" s="144"/>
      <c r="D93" s="9" t="s">
        <v>16</v>
      </c>
      <c r="E93" s="21">
        <f>SUM(F93:N93)</f>
        <v>0</v>
      </c>
      <c r="F93" s="159">
        <f>F8+F64</f>
        <v>0</v>
      </c>
      <c r="G93" s="160"/>
      <c r="H93" s="160"/>
      <c r="I93" s="160"/>
      <c r="J93" s="161"/>
      <c r="K93" s="33">
        <f t="shared" si="6"/>
        <v>0</v>
      </c>
      <c r="L93" s="43">
        <f t="shared" si="7"/>
        <v>0</v>
      </c>
      <c r="M93" s="43">
        <f t="shared" si="7"/>
        <v>0</v>
      </c>
      <c r="N93" s="33">
        <f t="shared" si="6"/>
        <v>0</v>
      </c>
      <c r="O93" s="148"/>
    </row>
    <row r="94" spans="1:15" ht="38.25" x14ac:dyDescent="0.25">
      <c r="A94" s="139"/>
      <c r="B94" s="143"/>
      <c r="C94" s="144"/>
      <c r="D94" s="8" t="s">
        <v>3</v>
      </c>
      <c r="E94" s="21">
        <f>SUM(F94:N94)</f>
        <v>50736.667999999998</v>
      </c>
      <c r="F94" s="159">
        <f>F9+F65</f>
        <v>10091.3336</v>
      </c>
      <c r="G94" s="160"/>
      <c r="H94" s="160"/>
      <c r="I94" s="160"/>
      <c r="J94" s="161"/>
      <c r="K94" s="33">
        <f t="shared" si="6"/>
        <v>10161.3336</v>
      </c>
      <c r="L94" s="43">
        <f t="shared" si="7"/>
        <v>10161.3336</v>
      </c>
      <c r="M94" s="43">
        <f t="shared" si="7"/>
        <v>10161.3336</v>
      </c>
      <c r="N94" s="33">
        <f t="shared" si="6"/>
        <v>10161.3336</v>
      </c>
      <c r="O94" s="148"/>
    </row>
    <row r="95" spans="1:15" ht="25.5" x14ac:dyDescent="0.25">
      <c r="A95" s="140"/>
      <c r="B95" s="145"/>
      <c r="C95" s="146"/>
      <c r="D95" s="9" t="s">
        <v>17</v>
      </c>
      <c r="E95" s="21">
        <f>SUM(F95:N95)</f>
        <v>0</v>
      </c>
      <c r="F95" s="159">
        <f>F10+F66</f>
        <v>0</v>
      </c>
      <c r="G95" s="160"/>
      <c r="H95" s="160"/>
      <c r="I95" s="160"/>
      <c r="J95" s="161"/>
      <c r="K95" s="33">
        <f t="shared" si="6"/>
        <v>0</v>
      </c>
      <c r="L95" s="43">
        <f t="shared" si="7"/>
        <v>0</v>
      </c>
      <c r="M95" s="43">
        <f t="shared" si="7"/>
        <v>0</v>
      </c>
      <c r="N95" s="33">
        <f t="shared" si="6"/>
        <v>0</v>
      </c>
      <c r="O95" s="149"/>
    </row>
    <row r="96" spans="1:15" x14ac:dyDescent="0.25">
      <c r="E96" t="s">
        <v>202</v>
      </c>
      <c r="F96" s="48">
        <f>F91</f>
        <v>10091.3336</v>
      </c>
    </row>
    <row r="97" spans="5:6" x14ac:dyDescent="0.25">
      <c r="E97" t="s">
        <v>203</v>
      </c>
      <c r="F97" s="48">
        <f t="shared" ref="F97:F101" si="8">F92</f>
        <v>0</v>
      </c>
    </row>
    <row r="98" spans="5:6" x14ac:dyDescent="0.25">
      <c r="E98" t="s">
        <v>204</v>
      </c>
      <c r="F98" s="48">
        <f t="shared" si="8"/>
        <v>0</v>
      </c>
    </row>
    <row r="99" spans="5:6" x14ac:dyDescent="0.25">
      <c r="E99" t="s">
        <v>205</v>
      </c>
      <c r="F99" s="48">
        <f t="shared" si="8"/>
        <v>10091.3336</v>
      </c>
    </row>
    <row r="100" spans="5:6" x14ac:dyDescent="0.25">
      <c r="E100" t="s">
        <v>206</v>
      </c>
      <c r="F100" s="48">
        <f t="shared" si="8"/>
        <v>0</v>
      </c>
    </row>
    <row r="101" spans="5:6" x14ac:dyDescent="0.25">
      <c r="F101" s="48">
        <f t="shared" si="8"/>
        <v>10091.3336</v>
      </c>
    </row>
    <row r="102" spans="5:6" x14ac:dyDescent="0.25">
      <c r="F102" s="48"/>
    </row>
    <row r="103" spans="5:6" x14ac:dyDescent="0.25">
      <c r="F103" s="48"/>
    </row>
  </sheetData>
  <mergeCells count="228">
    <mergeCell ref="F94:J94"/>
    <mergeCell ref="F95:J95"/>
    <mergeCell ref="F83:J83"/>
    <mergeCell ref="F84:J84"/>
    <mergeCell ref="F85:J85"/>
    <mergeCell ref="F86:J86"/>
    <mergeCell ref="F87:J87"/>
    <mergeCell ref="G88:J88"/>
    <mergeCell ref="F91:J91"/>
    <mergeCell ref="F92:J92"/>
    <mergeCell ref="F93:J93"/>
    <mergeCell ref="F5:J5"/>
    <mergeCell ref="F6:J6"/>
    <mergeCell ref="F7:J7"/>
    <mergeCell ref="F8:J8"/>
    <mergeCell ref="F9:J9"/>
    <mergeCell ref="F10:J10"/>
    <mergeCell ref="F11:J11"/>
    <mergeCell ref="F12:J12"/>
    <mergeCell ref="F13:J13"/>
    <mergeCell ref="A91:A95"/>
    <mergeCell ref="B91:C95"/>
    <mergeCell ref="O91:O95"/>
    <mergeCell ref="C11:C15"/>
    <mergeCell ref="A19:A26"/>
    <mergeCell ref="B19:B23"/>
    <mergeCell ref="C19:C23"/>
    <mergeCell ref="C24:C26"/>
    <mergeCell ref="D24:D26"/>
    <mergeCell ref="E24:E25"/>
    <mergeCell ref="K88:K89"/>
    <mergeCell ref="N88:N89"/>
    <mergeCell ref="E32:E33"/>
    <mergeCell ref="A54:A61"/>
    <mergeCell ref="B54:B58"/>
    <mergeCell ref="C54:C58"/>
    <mergeCell ref="O19:O23"/>
    <mergeCell ref="B16:B18"/>
    <mergeCell ref="C16:C18"/>
    <mergeCell ref="F14:J14"/>
    <mergeCell ref="F65:J65"/>
    <mergeCell ref="F66:J66"/>
    <mergeCell ref="F67:J67"/>
    <mergeCell ref="F68:J68"/>
    <mergeCell ref="F32:F33"/>
    <mergeCell ref="K32:K33"/>
    <mergeCell ref="N32:N33"/>
    <mergeCell ref="O32:O34"/>
    <mergeCell ref="A27:A34"/>
    <mergeCell ref="B27:B31"/>
    <mergeCell ref="C27:C31"/>
    <mergeCell ref="O27:O31"/>
    <mergeCell ref="B32:B34"/>
    <mergeCell ref="C32:C34"/>
    <mergeCell ref="F27:J27"/>
    <mergeCell ref="F28:J28"/>
    <mergeCell ref="F29:J29"/>
    <mergeCell ref="F30:J30"/>
    <mergeCell ref="F31:J31"/>
    <mergeCell ref="G32:J32"/>
    <mergeCell ref="L32:L33"/>
    <mergeCell ref="M32:M33"/>
    <mergeCell ref="B43:B47"/>
    <mergeCell ref="C43:C47"/>
    <mergeCell ref="O43:O47"/>
    <mergeCell ref="B48:B50"/>
    <mergeCell ref="C48:C50"/>
    <mergeCell ref="D48:D50"/>
    <mergeCell ref="A35:A42"/>
    <mergeCell ref="B35:B39"/>
    <mergeCell ref="C35:C39"/>
    <mergeCell ref="O35:O39"/>
    <mergeCell ref="F35:J35"/>
    <mergeCell ref="F36:J36"/>
    <mergeCell ref="F45:J45"/>
    <mergeCell ref="F46:J46"/>
    <mergeCell ref="F47:J47"/>
    <mergeCell ref="G48:J48"/>
    <mergeCell ref="O48:O50"/>
    <mergeCell ref="E48:E49"/>
    <mergeCell ref="F48:F49"/>
    <mergeCell ref="F37:J37"/>
    <mergeCell ref="F38:J38"/>
    <mergeCell ref="F39:J39"/>
    <mergeCell ref="G40:J40"/>
    <mergeCell ref="F43:J43"/>
    <mergeCell ref="O16:O18"/>
    <mergeCell ref="K16:K17"/>
    <mergeCell ref="N24:N25"/>
    <mergeCell ref="B24:B26"/>
    <mergeCell ref="D16:D18"/>
    <mergeCell ref="E16:E17"/>
    <mergeCell ref="F15:J15"/>
    <mergeCell ref="G16:J16"/>
    <mergeCell ref="F19:J19"/>
    <mergeCell ref="F20:J20"/>
    <mergeCell ref="F21:J21"/>
    <mergeCell ref="F22:J22"/>
    <mergeCell ref="F23:J23"/>
    <mergeCell ref="G24:J24"/>
    <mergeCell ref="L16:L17"/>
    <mergeCell ref="M16:M17"/>
    <mergeCell ref="L24:L25"/>
    <mergeCell ref="M24:M25"/>
    <mergeCell ref="A1:O1"/>
    <mergeCell ref="A2:O2"/>
    <mergeCell ref="A3:A4"/>
    <mergeCell ref="B3:B4"/>
    <mergeCell ref="C3:C4"/>
    <mergeCell ref="D3:D4"/>
    <mergeCell ref="E3:E4"/>
    <mergeCell ref="F3:N3"/>
    <mergeCell ref="O3:O4"/>
    <mergeCell ref="F4:J4"/>
    <mergeCell ref="A6:A10"/>
    <mergeCell ref="B6:B10"/>
    <mergeCell ref="C6:C10"/>
    <mergeCell ref="O6:O10"/>
    <mergeCell ref="O24:O26"/>
    <mergeCell ref="F24:F25"/>
    <mergeCell ref="B51:B53"/>
    <mergeCell ref="K51:K52"/>
    <mergeCell ref="N51:N52"/>
    <mergeCell ref="O51:O53"/>
    <mergeCell ref="A43:A53"/>
    <mergeCell ref="K24:K25"/>
    <mergeCell ref="B40:B42"/>
    <mergeCell ref="C40:C42"/>
    <mergeCell ref="D40:D42"/>
    <mergeCell ref="E40:E41"/>
    <mergeCell ref="F40:F41"/>
    <mergeCell ref="K40:K41"/>
    <mergeCell ref="D32:D34"/>
    <mergeCell ref="A11:A18"/>
    <mergeCell ref="B11:B15"/>
    <mergeCell ref="O11:O15"/>
    <mergeCell ref="F16:F17"/>
    <mergeCell ref="N16:N17"/>
    <mergeCell ref="F44:J44"/>
    <mergeCell ref="K48:K49"/>
    <mergeCell ref="N48:N49"/>
    <mergeCell ref="N40:N41"/>
    <mergeCell ref="O40:O42"/>
    <mergeCell ref="C51:C53"/>
    <mergeCell ref="D51:D53"/>
    <mergeCell ref="E51:E52"/>
    <mergeCell ref="F51:F52"/>
    <mergeCell ref="G51:J51"/>
    <mergeCell ref="L40:L41"/>
    <mergeCell ref="M40:M41"/>
    <mergeCell ref="L48:L49"/>
    <mergeCell ref="M48:M49"/>
    <mergeCell ref="L51:L52"/>
    <mergeCell ref="M51:M52"/>
    <mergeCell ref="K72:K73"/>
    <mergeCell ref="A62:A66"/>
    <mergeCell ref="B62:B66"/>
    <mergeCell ref="C62:C66"/>
    <mergeCell ref="O62:O66"/>
    <mergeCell ref="F59:F60"/>
    <mergeCell ref="K59:K60"/>
    <mergeCell ref="N59:N60"/>
    <mergeCell ref="O54:O58"/>
    <mergeCell ref="B59:B61"/>
    <mergeCell ref="C59:C61"/>
    <mergeCell ref="D59:D61"/>
    <mergeCell ref="E59:E60"/>
    <mergeCell ref="O59:O61"/>
    <mergeCell ref="F58:J58"/>
    <mergeCell ref="G59:J59"/>
    <mergeCell ref="F62:J62"/>
    <mergeCell ref="F54:J54"/>
    <mergeCell ref="F55:J55"/>
    <mergeCell ref="F56:J56"/>
    <mergeCell ref="F57:J57"/>
    <mergeCell ref="F63:J63"/>
    <mergeCell ref="F64:J64"/>
    <mergeCell ref="A67:A74"/>
    <mergeCell ref="B67:B71"/>
    <mergeCell ref="C67:C71"/>
    <mergeCell ref="B72:B74"/>
    <mergeCell ref="C72:C74"/>
    <mergeCell ref="D72:D74"/>
    <mergeCell ref="E72:E73"/>
    <mergeCell ref="F72:F73"/>
    <mergeCell ref="G72:J72"/>
    <mergeCell ref="F69:J69"/>
    <mergeCell ref="F70:J70"/>
    <mergeCell ref="F71:J71"/>
    <mergeCell ref="A75:A82"/>
    <mergeCell ref="B75:B79"/>
    <mergeCell ref="C75:C79"/>
    <mergeCell ref="O75:O79"/>
    <mergeCell ref="B80:B82"/>
    <mergeCell ref="C80:C82"/>
    <mergeCell ref="D80:D82"/>
    <mergeCell ref="E80:E81"/>
    <mergeCell ref="F80:F81"/>
    <mergeCell ref="K80:K81"/>
    <mergeCell ref="N80:N81"/>
    <mergeCell ref="F75:J75"/>
    <mergeCell ref="F76:J76"/>
    <mergeCell ref="F77:J77"/>
    <mergeCell ref="F78:J78"/>
    <mergeCell ref="F79:J79"/>
    <mergeCell ref="G80:J80"/>
    <mergeCell ref="A83:A90"/>
    <mergeCell ref="B83:B87"/>
    <mergeCell ref="C83:C87"/>
    <mergeCell ref="O83:O87"/>
    <mergeCell ref="B88:B90"/>
    <mergeCell ref="C88:C90"/>
    <mergeCell ref="D88:D90"/>
    <mergeCell ref="E88:E89"/>
    <mergeCell ref="F88:F89"/>
    <mergeCell ref="O88:O90"/>
    <mergeCell ref="L59:L60"/>
    <mergeCell ref="M59:M60"/>
    <mergeCell ref="L72:L73"/>
    <mergeCell ref="M72:M73"/>
    <mergeCell ref="L80:L81"/>
    <mergeCell ref="M80:M81"/>
    <mergeCell ref="L88:L89"/>
    <mergeCell ref="M88:M89"/>
    <mergeCell ref="O80:O82"/>
    <mergeCell ref="N72:N73"/>
    <mergeCell ref="O67:O71"/>
    <mergeCell ref="O72:O74"/>
  </mergeCells>
  <pageMargins left="0.70866141732283472" right="0.70866141732283472" top="0.74803149606299213" bottom="0.74803149606299213" header="0.31496062992125984" footer="0.31496062992125984"/>
  <pageSetup paperSize="9" scale="68" firstPageNumber="17" fitToHeight="0" orientation="landscape" useFirstPageNumber="1" r:id="rId1"/>
  <headerFooter>
    <oddHeader>&amp;C&amp;P</oddHeader>
  </headerFooter>
  <rowBreaks count="5" manualBreakCount="5">
    <brk id="23" max="14" man="1"/>
    <brk id="42" max="14" man="1"/>
    <brk id="58" max="14" man="1"/>
    <brk id="74" max="14" man="1"/>
    <brk id="90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29"/>
  <sheetViews>
    <sheetView view="pageBreakPreview" zoomScale="130" zoomScaleNormal="100" zoomScaleSheetLayoutView="130" workbookViewId="0">
      <selection activeCell="F6" sqref="F6:J6"/>
    </sheetView>
  </sheetViews>
  <sheetFormatPr defaultRowHeight="15" x14ac:dyDescent="0.25"/>
  <cols>
    <col min="1" max="1" width="6.85546875" customWidth="1"/>
    <col min="2" max="2" width="34.5703125" customWidth="1"/>
    <col min="3" max="3" width="13.28515625" customWidth="1"/>
    <col min="4" max="4" width="20.85546875" customWidth="1"/>
    <col min="5" max="5" width="13.28515625" customWidth="1"/>
    <col min="6" max="6" width="11.5703125" customWidth="1"/>
    <col min="15" max="15" width="21.28515625" customWidth="1"/>
  </cols>
  <sheetData>
    <row r="1" spans="1:15" ht="45.75" customHeight="1" x14ac:dyDescent="0.25">
      <c r="A1" s="78" t="s">
        <v>55</v>
      </c>
      <c r="B1" s="78"/>
      <c r="C1" s="78"/>
      <c r="D1" s="78"/>
      <c r="E1" s="78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ht="15.75" x14ac:dyDescent="0.25">
      <c r="A2" s="125"/>
      <c r="B2" s="125"/>
      <c r="C2" s="125"/>
      <c r="D2" s="125"/>
      <c r="E2" s="125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x14ac:dyDescent="0.25">
      <c r="A3" s="127" t="s">
        <v>7</v>
      </c>
      <c r="B3" s="127" t="s">
        <v>22</v>
      </c>
      <c r="C3" s="127" t="s">
        <v>23</v>
      </c>
      <c r="D3" s="127" t="s">
        <v>5</v>
      </c>
      <c r="E3" s="127" t="s">
        <v>24</v>
      </c>
      <c r="F3" s="129" t="s">
        <v>6</v>
      </c>
      <c r="G3" s="130"/>
      <c r="H3" s="130"/>
      <c r="I3" s="130"/>
      <c r="J3" s="130"/>
      <c r="K3" s="130"/>
      <c r="L3" s="130"/>
      <c r="M3" s="130"/>
      <c r="N3" s="131"/>
      <c r="O3" s="127" t="s">
        <v>25</v>
      </c>
    </row>
    <row r="4" spans="1:15" ht="28.5" customHeight="1" x14ac:dyDescent="0.25">
      <c r="A4" s="128"/>
      <c r="B4" s="117"/>
      <c r="C4" s="117"/>
      <c r="D4" s="117"/>
      <c r="E4" s="117"/>
      <c r="F4" s="132" t="s">
        <v>35</v>
      </c>
      <c r="G4" s="133"/>
      <c r="H4" s="133"/>
      <c r="I4" s="133"/>
      <c r="J4" s="133"/>
      <c r="K4" s="6" t="s">
        <v>9</v>
      </c>
      <c r="L4" s="6" t="s">
        <v>193</v>
      </c>
      <c r="M4" s="6" t="s">
        <v>194</v>
      </c>
      <c r="N4" s="6" t="s">
        <v>195</v>
      </c>
      <c r="O4" s="117"/>
    </row>
    <row r="5" spans="1:15" x14ac:dyDescent="0.25">
      <c r="A5" s="7">
        <v>1</v>
      </c>
      <c r="B5" s="6">
        <v>2</v>
      </c>
      <c r="C5" s="6">
        <v>3</v>
      </c>
      <c r="D5" s="6">
        <v>4</v>
      </c>
      <c r="E5" s="6">
        <v>5</v>
      </c>
      <c r="F5" s="132">
        <v>6</v>
      </c>
      <c r="G5" s="133"/>
      <c r="H5" s="133"/>
      <c r="I5" s="133"/>
      <c r="J5" s="134"/>
      <c r="K5" s="6">
        <v>7</v>
      </c>
      <c r="L5" s="6">
        <v>8</v>
      </c>
      <c r="M5" s="6">
        <v>9</v>
      </c>
      <c r="N5" s="6">
        <v>10</v>
      </c>
      <c r="O5" s="6">
        <v>11</v>
      </c>
    </row>
    <row r="6" spans="1:15" ht="15" customHeight="1" x14ac:dyDescent="0.25">
      <c r="A6" s="121">
        <v>1</v>
      </c>
      <c r="B6" s="188" t="s">
        <v>129</v>
      </c>
      <c r="C6" s="94" t="s">
        <v>207</v>
      </c>
      <c r="D6" s="16" t="s">
        <v>26</v>
      </c>
      <c r="E6" s="21">
        <f t="shared" ref="E6:E15" si="0">SUM(F6:N6)</f>
        <v>2386.83</v>
      </c>
      <c r="F6" s="197">
        <f>F11</f>
        <v>2386.83</v>
      </c>
      <c r="G6" s="192"/>
      <c r="H6" s="192"/>
      <c r="I6" s="192"/>
      <c r="J6" s="192"/>
      <c r="K6" s="23">
        <f t="shared" ref="K6:N10" si="1">K11</f>
        <v>0</v>
      </c>
      <c r="L6" s="23">
        <f t="shared" ref="L6:M10" si="2">L11</f>
        <v>0</v>
      </c>
      <c r="M6" s="23">
        <f t="shared" si="2"/>
        <v>0</v>
      </c>
      <c r="N6" s="23">
        <f t="shared" si="1"/>
        <v>0</v>
      </c>
      <c r="O6" s="87" t="s">
        <v>198</v>
      </c>
    </row>
    <row r="7" spans="1:15" ht="34.5" customHeight="1" x14ac:dyDescent="0.25">
      <c r="A7" s="99"/>
      <c r="B7" s="189"/>
      <c r="C7" s="95"/>
      <c r="D7" s="8" t="s">
        <v>15</v>
      </c>
      <c r="E7" s="21">
        <f t="shared" si="0"/>
        <v>0</v>
      </c>
      <c r="F7" s="191">
        <f>F12</f>
        <v>0</v>
      </c>
      <c r="G7" s="192"/>
      <c r="H7" s="192"/>
      <c r="I7" s="192"/>
      <c r="J7" s="192"/>
      <c r="K7" s="23">
        <f t="shared" si="1"/>
        <v>0</v>
      </c>
      <c r="L7" s="23">
        <f t="shared" si="2"/>
        <v>0</v>
      </c>
      <c r="M7" s="23">
        <f t="shared" si="2"/>
        <v>0</v>
      </c>
      <c r="N7" s="23">
        <f t="shared" si="1"/>
        <v>0</v>
      </c>
      <c r="O7" s="88"/>
    </row>
    <row r="8" spans="1:15" ht="30.75" customHeight="1" x14ac:dyDescent="0.25">
      <c r="A8" s="99"/>
      <c r="B8" s="189"/>
      <c r="C8" s="95"/>
      <c r="D8" s="8" t="s">
        <v>16</v>
      </c>
      <c r="E8" s="21">
        <f t="shared" si="0"/>
        <v>0</v>
      </c>
      <c r="F8" s="191">
        <f>F13</f>
        <v>0</v>
      </c>
      <c r="G8" s="192"/>
      <c r="H8" s="192"/>
      <c r="I8" s="192"/>
      <c r="J8" s="192"/>
      <c r="K8" s="23">
        <f t="shared" si="1"/>
        <v>0</v>
      </c>
      <c r="L8" s="23">
        <f t="shared" si="2"/>
        <v>0</v>
      </c>
      <c r="M8" s="23">
        <f t="shared" si="2"/>
        <v>0</v>
      </c>
      <c r="N8" s="23">
        <f t="shared" si="1"/>
        <v>0</v>
      </c>
      <c r="O8" s="88"/>
    </row>
    <row r="9" spans="1:15" ht="40.5" customHeight="1" x14ac:dyDescent="0.25">
      <c r="A9" s="99"/>
      <c r="B9" s="189"/>
      <c r="C9" s="95"/>
      <c r="D9" s="8" t="s">
        <v>3</v>
      </c>
      <c r="E9" s="21">
        <f t="shared" si="0"/>
        <v>2386.83</v>
      </c>
      <c r="F9" s="191">
        <f>F14</f>
        <v>2386.83</v>
      </c>
      <c r="G9" s="192"/>
      <c r="H9" s="192"/>
      <c r="I9" s="192"/>
      <c r="J9" s="192"/>
      <c r="K9" s="23">
        <f t="shared" si="1"/>
        <v>0</v>
      </c>
      <c r="L9" s="23">
        <f t="shared" si="2"/>
        <v>0</v>
      </c>
      <c r="M9" s="23">
        <f t="shared" si="2"/>
        <v>0</v>
      </c>
      <c r="N9" s="23">
        <f t="shared" si="1"/>
        <v>0</v>
      </c>
      <c r="O9" s="88"/>
    </row>
    <row r="10" spans="1:15" ht="78.75" customHeight="1" x14ac:dyDescent="0.25">
      <c r="A10" s="99"/>
      <c r="B10" s="190"/>
      <c r="C10" s="95"/>
      <c r="D10" s="6" t="s">
        <v>17</v>
      </c>
      <c r="E10" s="21">
        <f t="shared" si="0"/>
        <v>0</v>
      </c>
      <c r="F10" s="191">
        <f>F15</f>
        <v>0</v>
      </c>
      <c r="G10" s="192"/>
      <c r="H10" s="192"/>
      <c r="I10" s="192"/>
      <c r="J10" s="192"/>
      <c r="K10" s="23">
        <f t="shared" si="1"/>
        <v>0</v>
      </c>
      <c r="L10" s="23">
        <f t="shared" si="2"/>
        <v>0</v>
      </c>
      <c r="M10" s="23">
        <f t="shared" si="2"/>
        <v>0</v>
      </c>
      <c r="N10" s="23">
        <f t="shared" si="1"/>
        <v>0</v>
      </c>
      <c r="O10" s="89"/>
    </row>
    <row r="11" spans="1:15" ht="21" customHeight="1" x14ac:dyDescent="0.25">
      <c r="A11" s="90" t="s">
        <v>84</v>
      </c>
      <c r="B11" s="114" t="s">
        <v>130</v>
      </c>
      <c r="C11" s="94" t="s">
        <v>207</v>
      </c>
      <c r="D11" s="8" t="s">
        <v>26</v>
      </c>
      <c r="E11" s="21">
        <f t="shared" si="0"/>
        <v>2386.83</v>
      </c>
      <c r="F11" s="174">
        <f>SUM(F12:F15)</f>
        <v>2386.83</v>
      </c>
      <c r="G11" s="160"/>
      <c r="H11" s="160"/>
      <c r="I11" s="160"/>
      <c r="J11" s="160"/>
      <c r="K11" s="24">
        <f>SUM(K12:K15)</f>
        <v>0</v>
      </c>
      <c r="L11" s="24">
        <f>SUM(L12:L15)</f>
        <v>0</v>
      </c>
      <c r="M11" s="24">
        <f>SUM(M12:M15)</f>
        <v>0</v>
      </c>
      <c r="N11" s="24">
        <f>SUM(N12:N15)</f>
        <v>0</v>
      </c>
      <c r="O11" s="87" t="s">
        <v>198</v>
      </c>
    </row>
    <row r="12" spans="1:15" ht="30.75" customHeight="1" x14ac:dyDescent="0.25">
      <c r="A12" s="91"/>
      <c r="B12" s="172"/>
      <c r="C12" s="95"/>
      <c r="D12" s="8" t="s">
        <v>15</v>
      </c>
      <c r="E12" s="21">
        <f t="shared" si="0"/>
        <v>0</v>
      </c>
      <c r="F12" s="174">
        <f>0</f>
        <v>0</v>
      </c>
      <c r="G12" s="160"/>
      <c r="H12" s="160"/>
      <c r="I12" s="160"/>
      <c r="J12" s="161"/>
      <c r="K12" s="24">
        <v>0</v>
      </c>
      <c r="L12" s="24">
        <v>0</v>
      </c>
      <c r="M12" s="24">
        <v>0</v>
      </c>
      <c r="N12" s="24">
        <v>0</v>
      </c>
      <c r="O12" s="88"/>
    </row>
    <row r="13" spans="1:15" ht="28.5" customHeight="1" x14ac:dyDescent="0.25">
      <c r="A13" s="91"/>
      <c r="B13" s="172"/>
      <c r="C13" s="95"/>
      <c r="D13" s="8" t="s">
        <v>16</v>
      </c>
      <c r="E13" s="21">
        <f t="shared" si="0"/>
        <v>0</v>
      </c>
      <c r="F13" s="174">
        <f>0</f>
        <v>0</v>
      </c>
      <c r="G13" s="160"/>
      <c r="H13" s="160"/>
      <c r="I13" s="160"/>
      <c r="J13" s="161"/>
      <c r="K13" s="24">
        <v>0</v>
      </c>
      <c r="L13" s="24">
        <v>0</v>
      </c>
      <c r="M13" s="24">
        <v>0</v>
      </c>
      <c r="N13" s="24">
        <v>0</v>
      </c>
      <c r="O13" s="88"/>
    </row>
    <row r="14" spans="1:15" ht="42.75" customHeight="1" x14ac:dyDescent="0.25">
      <c r="A14" s="91"/>
      <c r="B14" s="172"/>
      <c r="C14" s="95"/>
      <c r="D14" s="8" t="s">
        <v>3</v>
      </c>
      <c r="E14" s="21">
        <f t="shared" si="0"/>
        <v>2386.83</v>
      </c>
      <c r="F14" s="174">
        <f>2386.83</f>
        <v>2386.83</v>
      </c>
      <c r="G14" s="160"/>
      <c r="H14" s="160"/>
      <c r="I14" s="160"/>
      <c r="J14" s="160"/>
      <c r="K14" s="24">
        <v>0</v>
      </c>
      <c r="L14" s="24">
        <v>0</v>
      </c>
      <c r="M14" s="24">
        <v>0</v>
      </c>
      <c r="N14" s="24">
        <v>0</v>
      </c>
      <c r="O14" s="88"/>
    </row>
    <row r="15" spans="1:15" ht="72.75" customHeight="1" x14ac:dyDescent="0.25">
      <c r="A15" s="91"/>
      <c r="B15" s="173"/>
      <c r="C15" s="95"/>
      <c r="D15" s="10" t="s">
        <v>17</v>
      </c>
      <c r="E15" s="21">
        <f t="shared" si="0"/>
        <v>0</v>
      </c>
      <c r="F15" s="174">
        <f>0</f>
        <v>0</v>
      </c>
      <c r="G15" s="160"/>
      <c r="H15" s="160"/>
      <c r="I15" s="160"/>
      <c r="J15" s="161"/>
      <c r="K15" s="21">
        <v>0</v>
      </c>
      <c r="L15" s="21">
        <v>0</v>
      </c>
      <c r="M15" s="21">
        <v>0</v>
      </c>
      <c r="N15" s="21">
        <v>0</v>
      </c>
      <c r="O15" s="89"/>
    </row>
    <row r="16" spans="1:15" ht="19.5" customHeight="1" x14ac:dyDescent="0.25">
      <c r="A16" s="91"/>
      <c r="B16" s="163" t="s">
        <v>186</v>
      </c>
      <c r="C16" s="166" t="s">
        <v>207</v>
      </c>
      <c r="D16" s="169"/>
      <c r="E16" s="101" t="s">
        <v>2</v>
      </c>
      <c r="F16" s="103" t="s">
        <v>196</v>
      </c>
      <c r="G16" s="175" t="s">
        <v>47</v>
      </c>
      <c r="H16" s="175"/>
      <c r="I16" s="175"/>
      <c r="J16" s="176"/>
      <c r="K16" s="82" t="s">
        <v>9</v>
      </c>
      <c r="L16" s="82" t="s">
        <v>193</v>
      </c>
      <c r="M16" s="82" t="s">
        <v>194</v>
      </c>
      <c r="N16" s="82" t="s">
        <v>195</v>
      </c>
      <c r="O16" s="87"/>
    </row>
    <row r="17" spans="1:15" ht="19.5" customHeight="1" x14ac:dyDescent="0.25">
      <c r="A17" s="91"/>
      <c r="B17" s="164"/>
      <c r="C17" s="167"/>
      <c r="D17" s="170"/>
      <c r="E17" s="102"/>
      <c r="F17" s="104"/>
      <c r="G17" s="42" t="s">
        <v>28</v>
      </c>
      <c r="H17" s="42" t="s">
        <v>29</v>
      </c>
      <c r="I17" s="42" t="s">
        <v>30</v>
      </c>
      <c r="J17" s="42" t="s">
        <v>31</v>
      </c>
      <c r="K17" s="83"/>
      <c r="L17" s="83"/>
      <c r="M17" s="83"/>
      <c r="N17" s="83"/>
      <c r="O17" s="177"/>
    </row>
    <row r="18" spans="1:15" ht="28.5" customHeight="1" x14ac:dyDescent="0.25">
      <c r="A18" s="162"/>
      <c r="B18" s="165"/>
      <c r="C18" s="168"/>
      <c r="D18" s="171"/>
      <c r="E18" s="20">
        <f>F18+K18+N18+L18+M18</f>
        <v>0</v>
      </c>
      <c r="F18" s="39">
        <f>SUM(G18:J18)</f>
        <v>0</v>
      </c>
      <c r="G18" s="39">
        <v>0</v>
      </c>
      <c r="H18" s="39">
        <v>0</v>
      </c>
      <c r="I18" s="39">
        <v>0</v>
      </c>
      <c r="J18" s="39">
        <v>0</v>
      </c>
      <c r="K18" s="20">
        <v>0</v>
      </c>
      <c r="L18" s="20">
        <v>0</v>
      </c>
      <c r="M18" s="20">
        <v>0</v>
      </c>
      <c r="N18" s="28">
        <v>0</v>
      </c>
      <c r="O18" s="178"/>
    </row>
    <row r="19" spans="1:15" ht="21.75" customHeight="1" x14ac:dyDescent="0.25">
      <c r="A19" s="138" t="s">
        <v>33</v>
      </c>
      <c r="B19" s="179" t="s">
        <v>34</v>
      </c>
      <c r="C19" s="180"/>
      <c r="D19" s="45" t="s">
        <v>26</v>
      </c>
      <c r="E19" s="21">
        <f>SUM(F19:N19)</f>
        <v>2386.83</v>
      </c>
      <c r="F19" s="193">
        <f>F6</f>
        <v>2386.83</v>
      </c>
      <c r="G19" s="194"/>
      <c r="H19" s="194"/>
      <c r="I19" s="194"/>
      <c r="J19" s="194"/>
      <c r="K19" s="37">
        <f t="shared" ref="K19:N23" si="3">K6</f>
        <v>0</v>
      </c>
      <c r="L19" s="37">
        <f t="shared" ref="L19:M23" si="4">L6</f>
        <v>0</v>
      </c>
      <c r="M19" s="37">
        <f t="shared" si="4"/>
        <v>0</v>
      </c>
      <c r="N19" s="37">
        <f t="shared" si="3"/>
        <v>0</v>
      </c>
      <c r="O19" s="185"/>
    </row>
    <row r="20" spans="1:15" ht="36" customHeight="1" x14ac:dyDescent="0.25">
      <c r="A20" s="139"/>
      <c r="B20" s="181"/>
      <c r="C20" s="182"/>
      <c r="D20" s="9" t="s">
        <v>15</v>
      </c>
      <c r="E20" s="21">
        <f>SUM(F20:N20)</f>
        <v>0</v>
      </c>
      <c r="F20" s="195">
        <f>F7</f>
        <v>0</v>
      </c>
      <c r="G20" s="196"/>
      <c r="H20" s="196"/>
      <c r="I20" s="196"/>
      <c r="J20" s="196"/>
      <c r="K20" s="37">
        <f t="shared" si="3"/>
        <v>0</v>
      </c>
      <c r="L20" s="37">
        <f t="shared" si="4"/>
        <v>0</v>
      </c>
      <c r="M20" s="37">
        <f t="shared" si="4"/>
        <v>0</v>
      </c>
      <c r="N20" s="37">
        <f t="shared" si="3"/>
        <v>0</v>
      </c>
      <c r="O20" s="186"/>
    </row>
    <row r="21" spans="1:15" ht="36.75" customHeight="1" x14ac:dyDescent="0.25">
      <c r="A21" s="139"/>
      <c r="B21" s="181"/>
      <c r="C21" s="182"/>
      <c r="D21" s="9" t="s">
        <v>16</v>
      </c>
      <c r="E21" s="21">
        <f>SUM(F21:N21)</f>
        <v>0</v>
      </c>
      <c r="F21" s="195">
        <f>F8</f>
        <v>0</v>
      </c>
      <c r="G21" s="196"/>
      <c r="H21" s="196"/>
      <c r="I21" s="196"/>
      <c r="J21" s="196"/>
      <c r="K21" s="37">
        <f t="shared" si="3"/>
        <v>0</v>
      </c>
      <c r="L21" s="37">
        <f t="shared" si="4"/>
        <v>0</v>
      </c>
      <c r="M21" s="37">
        <f t="shared" si="4"/>
        <v>0</v>
      </c>
      <c r="N21" s="37">
        <f t="shared" si="3"/>
        <v>0</v>
      </c>
      <c r="O21" s="186"/>
    </row>
    <row r="22" spans="1:15" ht="42" customHeight="1" x14ac:dyDescent="0.25">
      <c r="A22" s="139"/>
      <c r="B22" s="181"/>
      <c r="C22" s="182"/>
      <c r="D22" s="8" t="s">
        <v>3</v>
      </c>
      <c r="E22" s="21">
        <f>SUM(F22:N22)</f>
        <v>2386.83</v>
      </c>
      <c r="F22" s="195">
        <f>F9</f>
        <v>2386.83</v>
      </c>
      <c r="G22" s="196"/>
      <c r="H22" s="196"/>
      <c r="I22" s="196"/>
      <c r="J22" s="196"/>
      <c r="K22" s="37">
        <f t="shared" si="3"/>
        <v>0</v>
      </c>
      <c r="L22" s="37">
        <f t="shared" si="4"/>
        <v>0</v>
      </c>
      <c r="M22" s="37">
        <f t="shared" si="4"/>
        <v>0</v>
      </c>
      <c r="N22" s="37">
        <f t="shared" si="3"/>
        <v>0</v>
      </c>
      <c r="O22" s="186"/>
    </row>
    <row r="23" spans="1:15" ht="39.75" customHeight="1" x14ac:dyDescent="0.25">
      <c r="A23" s="140"/>
      <c r="B23" s="183"/>
      <c r="C23" s="184"/>
      <c r="D23" s="9" t="s">
        <v>17</v>
      </c>
      <c r="E23" s="21">
        <f>SUM(F23:N23)</f>
        <v>0</v>
      </c>
      <c r="F23" s="195">
        <f>F10</f>
        <v>0</v>
      </c>
      <c r="G23" s="196"/>
      <c r="H23" s="196"/>
      <c r="I23" s="196"/>
      <c r="J23" s="196"/>
      <c r="K23" s="37">
        <f t="shared" si="3"/>
        <v>0</v>
      </c>
      <c r="L23" s="37">
        <f t="shared" si="4"/>
        <v>0</v>
      </c>
      <c r="M23" s="37">
        <f t="shared" si="4"/>
        <v>0</v>
      </c>
      <c r="N23" s="37">
        <f t="shared" si="3"/>
        <v>0</v>
      </c>
      <c r="O23" s="187"/>
    </row>
    <row r="24" spans="1:15" x14ac:dyDescent="0.25">
      <c r="E24" t="s">
        <v>202</v>
      </c>
      <c r="F24" s="48">
        <f t="shared" ref="F24:F29" si="5">F19</f>
        <v>2386.83</v>
      </c>
    </row>
    <row r="25" spans="1:15" x14ac:dyDescent="0.25">
      <c r="E25" t="s">
        <v>203</v>
      </c>
      <c r="F25" s="48">
        <f t="shared" si="5"/>
        <v>0</v>
      </c>
    </row>
    <row r="26" spans="1:15" x14ac:dyDescent="0.25">
      <c r="E26" t="s">
        <v>204</v>
      </c>
      <c r="F26" s="48">
        <f t="shared" si="5"/>
        <v>0</v>
      </c>
    </row>
    <row r="27" spans="1:15" x14ac:dyDescent="0.25">
      <c r="E27" t="s">
        <v>205</v>
      </c>
      <c r="F27" s="48">
        <f t="shared" si="5"/>
        <v>2386.83</v>
      </c>
    </row>
    <row r="28" spans="1:15" x14ac:dyDescent="0.25">
      <c r="E28" t="s">
        <v>206</v>
      </c>
      <c r="F28" s="48">
        <f t="shared" si="5"/>
        <v>0</v>
      </c>
    </row>
    <row r="29" spans="1:15" x14ac:dyDescent="0.25">
      <c r="F29" s="48">
        <f t="shared" si="5"/>
        <v>2386.83</v>
      </c>
    </row>
  </sheetData>
  <mergeCells count="48">
    <mergeCell ref="F5:J5"/>
    <mergeCell ref="F6:J6"/>
    <mergeCell ref="F7:J7"/>
    <mergeCell ref="F8:J8"/>
    <mergeCell ref="F9:J9"/>
    <mergeCell ref="A19:A23"/>
    <mergeCell ref="B19:C23"/>
    <mergeCell ref="O19:O23"/>
    <mergeCell ref="A6:A10"/>
    <mergeCell ref="B6:B10"/>
    <mergeCell ref="C6:C10"/>
    <mergeCell ref="F14:J14"/>
    <mergeCell ref="F10:J10"/>
    <mergeCell ref="F11:J11"/>
    <mergeCell ref="F12:J12"/>
    <mergeCell ref="F13:J13"/>
    <mergeCell ref="F19:J19"/>
    <mergeCell ref="F20:J20"/>
    <mergeCell ref="F21:J21"/>
    <mergeCell ref="F22:J22"/>
    <mergeCell ref="F23:J23"/>
    <mergeCell ref="O11:O15"/>
    <mergeCell ref="F15:J15"/>
    <mergeCell ref="G16:J16"/>
    <mergeCell ref="A1:O1"/>
    <mergeCell ref="A2:O2"/>
    <mergeCell ref="A3:A4"/>
    <mergeCell ref="B3:B4"/>
    <mergeCell ref="C3:C4"/>
    <mergeCell ref="D3:D4"/>
    <mergeCell ref="E3:E4"/>
    <mergeCell ref="F3:N3"/>
    <mergeCell ref="O3:O4"/>
    <mergeCell ref="F4:J4"/>
    <mergeCell ref="O6:O10"/>
    <mergeCell ref="N16:N17"/>
    <mergeCell ref="O16:O18"/>
    <mergeCell ref="L16:L17"/>
    <mergeCell ref="M16:M17"/>
    <mergeCell ref="K16:K17"/>
    <mergeCell ref="A11:A18"/>
    <mergeCell ref="E16:E17"/>
    <mergeCell ref="F16:F17"/>
    <mergeCell ref="B16:B18"/>
    <mergeCell ref="C16:C18"/>
    <mergeCell ref="D16:D18"/>
    <mergeCell ref="B11:B15"/>
    <mergeCell ref="C11:C15"/>
  </mergeCells>
  <pageMargins left="0.70866141732283472" right="0.70866141732283472" top="0.74803149606299213" bottom="0.74803149606299213" header="0.31496062992125984" footer="0.31496062992125984"/>
  <pageSetup paperSize="9" scale="65" firstPageNumber="23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114"/>
  <sheetViews>
    <sheetView view="pageBreakPreview" topLeftCell="A97" zoomScale="115" zoomScaleNormal="100" zoomScaleSheetLayoutView="115" workbookViewId="0">
      <selection activeCell="K107" sqref="K107"/>
    </sheetView>
  </sheetViews>
  <sheetFormatPr defaultRowHeight="15" x14ac:dyDescent="0.25"/>
  <cols>
    <col min="1" max="1" width="6.85546875" customWidth="1"/>
    <col min="2" max="2" width="34.5703125" customWidth="1"/>
    <col min="3" max="3" width="13.28515625" customWidth="1"/>
    <col min="4" max="4" width="20.85546875" customWidth="1"/>
    <col min="5" max="5" width="10.7109375" customWidth="1"/>
    <col min="6" max="6" width="12" style="40" customWidth="1"/>
    <col min="7" max="10" width="10.42578125" style="40" customWidth="1"/>
    <col min="11" max="11" width="10.42578125" bestFit="1" customWidth="1"/>
    <col min="12" max="13" width="10.42578125" customWidth="1"/>
    <col min="14" max="14" width="10.42578125" bestFit="1" customWidth="1"/>
    <col min="15" max="15" width="21.28515625" customWidth="1"/>
  </cols>
  <sheetData>
    <row r="1" spans="1:15" ht="45.75" customHeight="1" x14ac:dyDescent="0.25">
      <c r="A1" s="78" t="s">
        <v>80</v>
      </c>
      <c r="B1" s="78"/>
      <c r="C1" s="78"/>
      <c r="D1" s="78"/>
      <c r="E1" s="78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ht="15.75" x14ac:dyDescent="0.25">
      <c r="A2" s="213"/>
      <c r="B2" s="213"/>
      <c r="C2" s="213"/>
      <c r="D2" s="213"/>
      <c r="E2" s="213"/>
      <c r="F2" s="214"/>
      <c r="G2" s="214"/>
      <c r="H2" s="214"/>
      <c r="I2" s="214"/>
      <c r="J2" s="214"/>
      <c r="K2" s="214"/>
      <c r="L2" s="214"/>
      <c r="M2" s="214"/>
      <c r="N2" s="214"/>
      <c r="O2" s="214"/>
    </row>
    <row r="3" spans="1:15" x14ac:dyDescent="0.25">
      <c r="A3" s="215" t="s">
        <v>7</v>
      </c>
      <c r="B3" s="215" t="s">
        <v>22</v>
      </c>
      <c r="C3" s="215" t="s">
        <v>23</v>
      </c>
      <c r="D3" s="215" t="s">
        <v>5</v>
      </c>
      <c r="E3" s="215" t="s">
        <v>24</v>
      </c>
      <c r="F3" s="216" t="s">
        <v>6</v>
      </c>
      <c r="G3" s="216"/>
      <c r="H3" s="216"/>
      <c r="I3" s="216"/>
      <c r="J3" s="216"/>
      <c r="K3" s="216"/>
      <c r="L3" s="216"/>
      <c r="M3" s="216"/>
      <c r="N3" s="216"/>
      <c r="O3" s="215" t="s">
        <v>25</v>
      </c>
    </row>
    <row r="4" spans="1:15" ht="28.5" customHeight="1" x14ac:dyDescent="0.25">
      <c r="A4" s="215"/>
      <c r="B4" s="205"/>
      <c r="C4" s="205"/>
      <c r="D4" s="205"/>
      <c r="E4" s="205"/>
      <c r="F4" s="217" t="s">
        <v>35</v>
      </c>
      <c r="G4" s="217"/>
      <c r="H4" s="217"/>
      <c r="I4" s="217"/>
      <c r="J4" s="217"/>
      <c r="K4" s="12" t="s">
        <v>9</v>
      </c>
      <c r="L4" s="12" t="s">
        <v>193</v>
      </c>
      <c r="M4" s="12" t="s">
        <v>194</v>
      </c>
      <c r="N4" s="12" t="s">
        <v>195</v>
      </c>
      <c r="O4" s="205"/>
    </row>
    <row r="5" spans="1:15" x14ac:dyDescent="0.25">
      <c r="A5" s="50">
        <v>1</v>
      </c>
      <c r="B5" s="12">
        <v>2</v>
      </c>
      <c r="C5" s="12">
        <v>3</v>
      </c>
      <c r="D5" s="12">
        <v>4</v>
      </c>
      <c r="E5" s="12">
        <v>5</v>
      </c>
      <c r="F5" s="217">
        <v>6</v>
      </c>
      <c r="G5" s="217"/>
      <c r="H5" s="217"/>
      <c r="I5" s="217"/>
      <c r="J5" s="217"/>
      <c r="K5" s="12">
        <v>7</v>
      </c>
      <c r="L5" s="12">
        <v>8</v>
      </c>
      <c r="M5" s="12">
        <v>9</v>
      </c>
      <c r="N5" s="12">
        <v>10</v>
      </c>
      <c r="O5" s="12">
        <v>11</v>
      </c>
    </row>
    <row r="6" spans="1:15" ht="15" customHeight="1" x14ac:dyDescent="0.25">
      <c r="A6" s="200" t="s">
        <v>208</v>
      </c>
      <c r="B6" s="218" t="s">
        <v>113</v>
      </c>
      <c r="C6" s="204" t="s">
        <v>207</v>
      </c>
      <c r="D6" s="51" t="s">
        <v>26</v>
      </c>
      <c r="E6" s="52">
        <f t="shared" ref="E6:E15" si="0">SUM(F6:N6)</f>
        <v>6500</v>
      </c>
      <c r="F6" s="219">
        <f>F11</f>
        <v>1300</v>
      </c>
      <c r="G6" s="219"/>
      <c r="H6" s="219"/>
      <c r="I6" s="219"/>
      <c r="J6" s="219"/>
      <c r="K6" s="53">
        <f t="shared" ref="K6:N10" si="1">K11</f>
        <v>1300</v>
      </c>
      <c r="L6" s="53">
        <f t="shared" ref="L6:M10" si="2">L11</f>
        <v>1300</v>
      </c>
      <c r="M6" s="53">
        <f t="shared" si="2"/>
        <v>1300</v>
      </c>
      <c r="N6" s="53">
        <f t="shared" si="1"/>
        <v>1300</v>
      </c>
      <c r="O6" s="204" t="s">
        <v>198</v>
      </c>
    </row>
    <row r="7" spans="1:15" ht="34.5" customHeight="1" x14ac:dyDescent="0.25">
      <c r="A7" s="205"/>
      <c r="B7" s="218"/>
      <c r="C7" s="205"/>
      <c r="D7" s="54" t="s">
        <v>15</v>
      </c>
      <c r="E7" s="52">
        <f t="shared" si="0"/>
        <v>0</v>
      </c>
      <c r="F7" s="219">
        <f>F12</f>
        <v>0</v>
      </c>
      <c r="G7" s="219"/>
      <c r="H7" s="219"/>
      <c r="I7" s="219"/>
      <c r="J7" s="219"/>
      <c r="K7" s="53">
        <f t="shared" si="1"/>
        <v>0</v>
      </c>
      <c r="L7" s="53">
        <f t="shared" si="2"/>
        <v>0</v>
      </c>
      <c r="M7" s="53">
        <f t="shared" si="2"/>
        <v>0</v>
      </c>
      <c r="N7" s="53">
        <f t="shared" si="1"/>
        <v>0</v>
      </c>
      <c r="O7" s="204"/>
    </row>
    <row r="8" spans="1:15" ht="30.75" customHeight="1" x14ac:dyDescent="0.25">
      <c r="A8" s="205"/>
      <c r="B8" s="218"/>
      <c r="C8" s="205"/>
      <c r="D8" s="54" t="s">
        <v>16</v>
      </c>
      <c r="E8" s="52">
        <f t="shared" si="0"/>
        <v>0</v>
      </c>
      <c r="F8" s="219">
        <f>F13</f>
        <v>0</v>
      </c>
      <c r="G8" s="219"/>
      <c r="H8" s="219"/>
      <c r="I8" s="219"/>
      <c r="J8" s="219"/>
      <c r="K8" s="53">
        <f t="shared" si="1"/>
        <v>0</v>
      </c>
      <c r="L8" s="53">
        <f t="shared" si="2"/>
        <v>0</v>
      </c>
      <c r="M8" s="53">
        <f t="shared" si="2"/>
        <v>0</v>
      </c>
      <c r="N8" s="53">
        <f t="shared" si="1"/>
        <v>0</v>
      </c>
      <c r="O8" s="204"/>
    </row>
    <row r="9" spans="1:15" ht="38.25" x14ac:dyDescent="0.25">
      <c r="A9" s="205"/>
      <c r="B9" s="218"/>
      <c r="C9" s="205"/>
      <c r="D9" s="54" t="s">
        <v>3</v>
      </c>
      <c r="E9" s="52">
        <f t="shared" si="0"/>
        <v>6500</v>
      </c>
      <c r="F9" s="219">
        <f>F14</f>
        <v>1300</v>
      </c>
      <c r="G9" s="219"/>
      <c r="H9" s="219"/>
      <c r="I9" s="219"/>
      <c r="J9" s="219"/>
      <c r="K9" s="53">
        <f t="shared" si="1"/>
        <v>1300</v>
      </c>
      <c r="L9" s="53">
        <f t="shared" si="2"/>
        <v>1300</v>
      </c>
      <c r="M9" s="53">
        <f t="shared" si="2"/>
        <v>1300</v>
      </c>
      <c r="N9" s="53">
        <f t="shared" si="1"/>
        <v>1300</v>
      </c>
      <c r="O9" s="204"/>
    </row>
    <row r="10" spans="1:15" ht="81" customHeight="1" x14ac:dyDescent="0.25">
      <c r="A10" s="205"/>
      <c r="B10" s="218"/>
      <c r="C10" s="205"/>
      <c r="D10" s="12" t="s">
        <v>17</v>
      </c>
      <c r="E10" s="52">
        <f t="shared" si="0"/>
        <v>0</v>
      </c>
      <c r="F10" s="219">
        <f>F15</f>
        <v>0</v>
      </c>
      <c r="G10" s="219"/>
      <c r="H10" s="219"/>
      <c r="I10" s="219"/>
      <c r="J10" s="219"/>
      <c r="K10" s="53">
        <f t="shared" si="1"/>
        <v>0</v>
      </c>
      <c r="L10" s="53">
        <f t="shared" si="2"/>
        <v>0</v>
      </c>
      <c r="M10" s="53">
        <f t="shared" si="2"/>
        <v>0</v>
      </c>
      <c r="N10" s="53">
        <f t="shared" si="1"/>
        <v>0</v>
      </c>
      <c r="O10" s="204"/>
    </row>
    <row r="11" spans="1:15" ht="30.75" customHeight="1" x14ac:dyDescent="0.25">
      <c r="A11" s="200" t="s">
        <v>27</v>
      </c>
      <c r="B11" s="203" t="s">
        <v>114</v>
      </c>
      <c r="C11" s="204" t="s">
        <v>207</v>
      </c>
      <c r="D11" s="54" t="s">
        <v>26</v>
      </c>
      <c r="E11" s="52">
        <f t="shared" si="0"/>
        <v>6500</v>
      </c>
      <c r="F11" s="228">
        <f>F19+F27+F35+F43+F51+F59+F67</f>
        <v>1300</v>
      </c>
      <c r="G11" s="228"/>
      <c r="H11" s="228"/>
      <c r="I11" s="228"/>
      <c r="J11" s="228"/>
      <c r="K11" s="32">
        <f t="shared" ref="K11:N15" si="3">K19+K27+K35+K43+K51+K59+K67</f>
        <v>1300</v>
      </c>
      <c r="L11" s="32">
        <f t="shared" ref="L11:M15" si="4">L19+L27+L35+L43+L51+L59+L67</f>
        <v>1300</v>
      </c>
      <c r="M11" s="32">
        <f t="shared" si="4"/>
        <v>1300</v>
      </c>
      <c r="N11" s="32">
        <f t="shared" si="3"/>
        <v>1300</v>
      </c>
      <c r="O11" s="204" t="s">
        <v>199</v>
      </c>
    </row>
    <row r="12" spans="1:15" ht="30.75" customHeight="1" x14ac:dyDescent="0.25">
      <c r="A12" s="201"/>
      <c r="B12" s="203"/>
      <c r="C12" s="205"/>
      <c r="D12" s="54" t="s">
        <v>15</v>
      </c>
      <c r="E12" s="52">
        <f t="shared" si="0"/>
        <v>0</v>
      </c>
      <c r="F12" s="228">
        <f>F20+F28+F36+F44+F52+F60+F68</f>
        <v>0</v>
      </c>
      <c r="G12" s="228"/>
      <c r="H12" s="228"/>
      <c r="I12" s="228"/>
      <c r="J12" s="228"/>
      <c r="K12" s="32">
        <f t="shared" si="3"/>
        <v>0</v>
      </c>
      <c r="L12" s="32">
        <f t="shared" si="4"/>
        <v>0</v>
      </c>
      <c r="M12" s="32">
        <f t="shared" si="4"/>
        <v>0</v>
      </c>
      <c r="N12" s="32">
        <f t="shared" si="3"/>
        <v>0</v>
      </c>
      <c r="O12" s="204"/>
    </row>
    <row r="13" spans="1:15" ht="30.75" customHeight="1" x14ac:dyDescent="0.25">
      <c r="A13" s="201"/>
      <c r="B13" s="203"/>
      <c r="C13" s="205"/>
      <c r="D13" s="54" t="s">
        <v>16</v>
      </c>
      <c r="E13" s="52">
        <f t="shared" si="0"/>
        <v>0</v>
      </c>
      <c r="F13" s="228">
        <f>F21+F29+F37+F45+F53+F61+F69</f>
        <v>0</v>
      </c>
      <c r="G13" s="228"/>
      <c r="H13" s="228"/>
      <c r="I13" s="228"/>
      <c r="J13" s="228"/>
      <c r="K13" s="32">
        <f t="shared" si="3"/>
        <v>0</v>
      </c>
      <c r="L13" s="32">
        <f t="shared" si="4"/>
        <v>0</v>
      </c>
      <c r="M13" s="32">
        <f t="shared" si="4"/>
        <v>0</v>
      </c>
      <c r="N13" s="32">
        <f t="shared" si="3"/>
        <v>0</v>
      </c>
      <c r="O13" s="204"/>
    </row>
    <row r="14" spans="1:15" ht="38.25" x14ac:dyDescent="0.25">
      <c r="A14" s="201"/>
      <c r="B14" s="203"/>
      <c r="C14" s="205"/>
      <c r="D14" s="54" t="s">
        <v>3</v>
      </c>
      <c r="E14" s="52">
        <f t="shared" si="0"/>
        <v>6500</v>
      </c>
      <c r="F14" s="228">
        <f>F22+F30+F38+F46+F54+F62+F70</f>
        <v>1300</v>
      </c>
      <c r="G14" s="228"/>
      <c r="H14" s="228"/>
      <c r="I14" s="228"/>
      <c r="J14" s="228"/>
      <c r="K14" s="32">
        <f t="shared" si="3"/>
        <v>1300</v>
      </c>
      <c r="L14" s="32">
        <f t="shared" si="4"/>
        <v>1300</v>
      </c>
      <c r="M14" s="32">
        <f t="shared" si="4"/>
        <v>1300</v>
      </c>
      <c r="N14" s="32">
        <f t="shared" si="3"/>
        <v>1300</v>
      </c>
      <c r="O14" s="204"/>
    </row>
    <row r="15" spans="1:15" ht="90" customHeight="1" x14ac:dyDescent="0.25">
      <c r="A15" s="201"/>
      <c r="B15" s="203"/>
      <c r="C15" s="205"/>
      <c r="D15" s="54" t="s">
        <v>17</v>
      </c>
      <c r="E15" s="52">
        <f t="shared" si="0"/>
        <v>0</v>
      </c>
      <c r="F15" s="228">
        <f>F23+F31+F39+F47+F55+F63+F71</f>
        <v>0</v>
      </c>
      <c r="G15" s="228"/>
      <c r="H15" s="228"/>
      <c r="I15" s="228"/>
      <c r="J15" s="228"/>
      <c r="K15" s="32">
        <f t="shared" si="3"/>
        <v>0</v>
      </c>
      <c r="L15" s="32">
        <f t="shared" si="4"/>
        <v>0</v>
      </c>
      <c r="M15" s="32">
        <f t="shared" si="4"/>
        <v>0</v>
      </c>
      <c r="N15" s="32">
        <f t="shared" si="3"/>
        <v>0</v>
      </c>
      <c r="O15" s="204"/>
    </row>
    <row r="16" spans="1:15" ht="30.75" customHeight="1" x14ac:dyDescent="0.25">
      <c r="A16" s="201"/>
      <c r="B16" s="225" t="s">
        <v>140</v>
      </c>
      <c r="C16" s="207" t="s">
        <v>207</v>
      </c>
      <c r="D16" s="209"/>
      <c r="E16" s="198" t="s">
        <v>2</v>
      </c>
      <c r="F16" s="211" t="s">
        <v>196</v>
      </c>
      <c r="G16" s="111" t="s">
        <v>48</v>
      </c>
      <c r="H16" s="112"/>
      <c r="I16" s="112"/>
      <c r="J16" s="112"/>
      <c r="K16" s="198" t="s">
        <v>9</v>
      </c>
      <c r="L16" s="198" t="s">
        <v>193</v>
      </c>
      <c r="M16" s="198" t="s">
        <v>194</v>
      </c>
      <c r="N16" s="198" t="s">
        <v>195</v>
      </c>
      <c r="O16" s="204"/>
    </row>
    <row r="17" spans="1:15" ht="30.75" customHeight="1" x14ac:dyDescent="0.25">
      <c r="A17" s="201"/>
      <c r="B17" s="226"/>
      <c r="C17" s="208"/>
      <c r="D17" s="210"/>
      <c r="E17" s="199"/>
      <c r="F17" s="112"/>
      <c r="G17" s="49" t="s">
        <v>28</v>
      </c>
      <c r="H17" s="49" t="s">
        <v>29</v>
      </c>
      <c r="I17" s="49" t="s">
        <v>30</v>
      </c>
      <c r="J17" s="49" t="s">
        <v>31</v>
      </c>
      <c r="K17" s="199"/>
      <c r="L17" s="199"/>
      <c r="M17" s="199"/>
      <c r="N17" s="199"/>
      <c r="O17" s="212"/>
    </row>
    <row r="18" spans="1:15" ht="30.75" customHeight="1" x14ac:dyDescent="0.25">
      <c r="A18" s="202"/>
      <c r="B18" s="226"/>
      <c r="C18" s="208"/>
      <c r="D18" s="210"/>
      <c r="E18" s="55">
        <f>F18+K18+N18+L18+M18</f>
        <v>20</v>
      </c>
      <c r="F18" s="39">
        <f>SUM(G18:J18)</f>
        <v>4</v>
      </c>
      <c r="G18" s="39">
        <v>0</v>
      </c>
      <c r="H18" s="39">
        <v>0</v>
      </c>
      <c r="I18" s="39">
        <v>2</v>
      </c>
      <c r="J18" s="39">
        <v>2</v>
      </c>
      <c r="K18" s="28">
        <v>4</v>
      </c>
      <c r="L18" s="28">
        <v>4</v>
      </c>
      <c r="M18" s="28">
        <v>4</v>
      </c>
      <c r="N18" s="28">
        <v>4</v>
      </c>
      <c r="O18" s="212"/>
    </row>
    <row r="19" spans="1:15" ht="30.75" customHeight="1" x14ac:dyDescent="0.25">
      <c r="A19" s="200" t="s">
        <v>61</v>
      </c>
      <c r="B19" s="203" t="s">
        <v>56</v>
      </c>
      <c r="C19" s="204" t="s">
        <v>207</v>
      </c>
      <c r="D19" s="54" t="s">
        <v>26</v>
      </c>
      <c r="E19" s="52">
        <f>SUM(F19:N19)</f>
        <v>2000</v>
      </c>
      <c r="F19" s="206">
        <f>SUM(F20:F23)</f>
        <v>400</v>
      </c>
      <c r="G19" s="206"/>
      <c r="H19" s="206"/>
      <c r="I19" s="206"/>
      <c r="J19" s="206"/>
      <c r="K19" s="52">
        <f>SUM(K20:K23)</f>
        <v>400</v>
      </c>
      <c r="L19" s="52">
        <f>SUM(L20:L23)</f>
        <v>400</v>
      </c>
      <c r="M19" s="52">
        <f>SUM(M20:M23)</f>
        <v>400</v>
      </c>
      <c r="N19" s="52">
        <f>SUM(N20:N23)</f>
        <v>400</v>
      </c>
      <c r="O19" s="204" t="s">
        <v>199</v>
      </c>
    </row>
    <row r="20" spans="1:15" ht="30.75" customHeight="1" x14ac:dyDescent="0.25">
      <c r="A20" s="201"/>
      <c r="B20" s="203"/>
      <c r="C20" s="205"/>
      <c r="D20" s="54" t="s">
        <v>15</v>
      </c>
      <c r="E20" s="52">
        <f>SUM(F20:N20)</f>
        <v>0</v>
      </c>
      <c r="F20" s="206">
        <v>0</v>
      </c>
      <c r="G20" s="206"/>
      <c r="H20" s="206"/>
      <c r="I20" s="206"/>
      <c r="J20" s="206"/>
      <c r="K20" s="52">
        <v>0</v>
      </c>
      <c r="L20" s="52">
        <v>0</v>
      </c>
      <c r="M20" s="52">
        <v>0</v>
      </c>
      <c r="N20" s="52">
        <v>0</v>
      </c>
      <c r="O20" s="204"/>
    </row>
    <row r="21" spans="1:15" ht="30.75" customHeight="1" x14ac:dyDescent="0.25">
      <c r="A21" s="201"/>
      <c r="B21" s="203"/>
      <c r="C21" s="205"/>
      <c r="D21" s="54" t="s">
        <v>16</v>
      </c>
      <c r="E21" s="52">
        <f>SUM(F21:N21)</f>
        <v>0</v>
      </c>
      <c r="F21" s="206">
        <v>0</v>
      </c>
      <c r="G21" s="206"/>
      <c r="H21" s="206"/>
      <c r="I21" s="206"/>
      <c r="J21" s="206"/>
      <c r="K21" s="52">
        <v>0</v>
      </c>
      <c r="L21" s="52">
        <v>0</v>
      </c>
      <c r="M21" s="52">
        <v>0</v>
      </c>
      <c r="N21" s="52">
        <v>0</v>
      </c>
      <c r="O21" s="204"/>
    </row>
    <row r="22" spans="1:15" ht="38.25" x14ac:dyDescent="0.25">
      <c r="A22" s="201"/>
      <c r="B22" s="203"/>
      <c r="C22" s="205"/>
      <c r="D22" s="54" t="s">
        <v>3</v>
      </c>
      <c r="E22" s="52">
        <f>SUM(F22:N22)</f>
        <v>2000</v>
      </c>
      <c r="F22" s="206">
        <f>400</f>
        <v>400</v>
      </c>
      <c r="G22" s="206"/>
      <c r="H22" s="206"/>
      <c r="I22" s="206"/>
      <c r="J22" s="206"/>
      <c r="K22" s="52">
        <v>400</v>
      </c>
      <c r="L22" s="52">
        <v>400</v>
      </c>
      <c r="M22" s="52">
        <v>400</v>
      </c>
      <c r="N22" s="52">
        <v>400</v>
      </c>
      <c r="O22" s="204"/>
    </row>
    <row r="23" spans="1:15" ht="94.5" customHeight="1" x14ac:dyDescent="0.25">
      <c r="A23" s="201"/>
      <c r="B23" s="203"/>
      <c r="C23" s="205"/>
      <c r="D23" s="54" t="s">
        <v>17</v>
      </c>
      <c r="E23" s="52">
        <f>SUM(F23:N23)</f>
        <v>0</v>
      </c>
      <c r="F23" s="206">
        <v>0</v>
      </c>
      <c r="G23" s="206"/>
      <c r="H23" s="206"/>
      <c r="I23" s="206"/>
      <c r="J23" s="206"/>
      <c r="K23" s="52">
        <v>0</v>
      </c>
      <c r="L23" s="52">
        <v>0</v>
      </c>
      <c r="M23" s="52">
        <v>0</v>
      </c>
      <c r="N23" s="52">
        <v>0</v>
      </c>
      <c r="O23" s="204"/>
    </row>
    <row r="24" spans="1:15" ht="30.75" customHeight="1" x14ac:dyDescent="0.25">
      <c r="A24" s="201"/>
      <c r="B24" s="225" t="s">
        <v>115</v>
      </c>
      <c r="C24" s="207" t="s">
        <v>207</v>
      </c>
      <c r="D24" s="209"/>
      <c r="E24" s="198" t="s">
        <v>2</v>
      </c>
      <c r="F24" s="211" t="s">
        <v>196</v>
      </c>
      <c r="G24" s="111" t="s">
        <v>48</v>
      </c>
      <c r="H24" s="112"/>
      <c r="I24" s="112"/>
      <c r="J24" s="112"/>
      <c r="K24" s="198" t="s">
        <v>9</v>
      </c>
      <c r="L24" s="198" t="s">
        <v>193</v>
      </c>
      <c r="M24" s="198" t="s">
        <v>194</v>
      </c>
      <c r="N24" s="198" t="s">
        <v>195</v>
      </c>
      <c r="O24" s="204"/>
    </row>
    <row r="25" spans="1:15" ht="30.75" customHeight="1" x14ac:dyDescent="0.25">
      <c r="A25" s="201"/>
      <c r="B25" s="226"/>
      <c r="C25" s="208"/>
      <c r="D25" s="210"/>
      <c r="E25" s="199"/>
      <c r="F25" s="112"/>
      <c r="G25" s="49" t="s">
        <v>28</v>
      </c>
      <c r="H25" s="49" t="s">
        <v>29</v>
      </c>
      <c r="I25" s="49" t="s">
        <v>30</v>
      </c>
      <c r="J25" s="49" t="s">
        <v>31</v>
      </c>
      <c r="K25" s="199"/>
      <c r="L25" s="199"/>
      <c r="M25" s="199"/>
      <c r="N25" s="199"/>
      <c r="O25" s="212"/>
    </row>
    <row r="26" spans="1:15" ht="30.75" customHeight="1" x14ac:dyDescent="0.25">
      <c r="A26" s="202"/>
      <c r="B26" s="226"/>
      <c r="C26" s="208"/>
      <c r="D26" s="210"/>
      <c r="E26" s="55">
        <f>F26+K26+N26+L26+M26</f>
        <v>5</v>
      </c>
      <c r="F26" s="39">
        <f>SUM(G26:J26)</f>
        <v>1</v>
      </c>
      <c r="G26" s="39">
        <v>0</v>
      </c>
      <c r="H26" s="39">
        <v>0</v>
      </c>
      <c r="I26" s="39">
        <v>1</v>
      </c>
      <c r="J26" s="39">
        <v>0</v>
      </c>
      <c r="K26" s="28">
        <v>1</v>
      </c>
      <c r="L26" s="28">
        <v>1</v>
      </c>
      <c r="M26" s="28">
        <v>1</v>
      </c>
      <c r="N26" s="28">
        <v>1</v>
      </c>
      <c r="O26" s="212"/>
    </row>
    <row r="27" spans="1:15" ht="30.75" customHeight="1" x14ac:dyDescent="0.25">
      <c r="A27" s="200" t="s">
        <v>62</v>
      </c>
      <c r="B27" s="203" t="s">
        <v>57</v>
      </c>
      <c r="C27" s="204" t="s">
        <v>207</v>
      </c>
      <c r="D27" s="54" t="s">
        <v>26</v>
      </c>
      <c r="E27" s="52">
        <f>SUM(F27:N27)</f>
        <v>1500</v>
      </c>
      <c r="F27" s="229">
        <f>SUM(F28:F31)</f>
        <v>300</v>
      </c>
      <c r="G27" s="229"/>
      <c r="H27" s="229"/>
      <c r="I27" s="229"/>
      <c r="J27" s="229"/>
      <c r="K27" s="34">
        <f>SUM(K28:K31)</f>
        <v>300</v>
      </c>
      <c r="L27" s="34">
        <f>SUM(L28:L31)</f>
        <v>300</v>
      </c>
      <c r="M27" s="34">
        <f>SUM(M28:M31)</f>
        <v>300</v>
      </c>
      <c r="N27" s="34">
        <f>SUM(N28:N31)</f>
        <v>300</v>
      </c>
      <c r="O27" s="204" t="s">
        <v>199</v>
      </c>
    </row>
    <row r="28" spans="1:15" ht="30.75" customHeight="1" x14ac:dyDescent="0.25">
      <c r="A28" s="201"/>
      <c r="B28" s="203"/>
      <c r="C28" s="205"/>
      <c r="D28" s="54" t="s">
        <v>15</v>
      </c>
      <c r="E28" s="52">
        <f>SUM(F28:N28)</f>
        <v>0</v>
      </c>
      <c r="F28" s="230">
        <v>0</v>
      </c>
      <c r="G28" s="230"/>
      <c r="H28" s="230"/>
      <c r="I28" s="230"/>
      <c r="J28" s="230"/>
      <c r="K28" s="35">
        <v>0</v>
      </c>
      <c r="L28" s="35">
        <v>0</v>
      </c>
      <c r="M28" s="35">
        <v>0</v>
      </c>
      <c r="N28" s="35">
        <v>0</v>
      </c>
      <c r="O28" s="204"/>
    </row>
    <row r="29" spans="1:15" ht="30.75" customHeight="1" x14ac:dyDescent="0.25">
      <c r="A29" s="201"/>
      <c r="B29" s="203"/>
      <c r="C29" s="205"/>
      <c r="D29" s="54" t="s">
        <v>16</v>
      </c>
      <c r="E29" s="52">
        <f>SUM(F29:N29)</f>
        <v>0</v>
      </c>
      <c r="F29" s="230">
        <v>0</v>
      </c>
      <c r="G29" s="230"/>
      <c r="H29" s="230"/>
      <c r="I29" s="230"/>
      <c r="J29" s="230"/>
      <c r="K29" s="35">
        <v>0</v>
      </c>
      <c r="L29" s="35">
        <v>0</v>
      </c>
      <c r="M29" s="35">
        <v>0</v>
      </c>
      <c r="N29" s="35">
        <v>0</v>
      </c>
      <c r="O29" s="204"/>
    </row>
    <row r="30" spans="1:15" ht="38.25" x14ac:dyDescent="0.25">
      <c r="A30" s="201"/>
      <c r="B30" s="203"/>
      <c r="C30" s="205"/>
      <c r="D30" s="54" t="s">
        <v>3</v>
      </c>
      <c r="E30" s="52">
        <f>SUM(F30:N30)</f>
        <v>1500</v>
      </c>
      <c r="F30" s="230">
        <f>300</f>
        <v>300</v>
      </c>
      <c r="G30" s="230"/>
      <c r="H30" s="230"/>
      <c r="I30" s="230"/>
      <c r="J30" s="230"/>
      <c r="K30" s="35">
        <v>300</v>
      </c>
      <c r="L30" s="35">
        <v>300</v>
      </c>
      <c r="M30" s="35">
        <v>300</v>
      </c>
      <c r="N30" s="35">
        <v>300</v>
      </c>
      <c r="O30" s="204"/>
    </row>
    <row r="31" spans="1:15" ht="100.5" customHeight="1" x14ac:dyDescent="0.25">
      <c r="A31" s="201"/>
      <c r="B31" s="203"/>
      <c r="C31" s="205"/>
      <c r="D31" s="54" t="s">
        <v>17</v>
      </c>
      <c r="E31" s="52">
        <f>SUM(F31:N31)</f>
        <v>0</v>
      </c>
      <c r="F31" s="230">
        <v>0</v>
      </c>
      <c r="G31" s="230"/>
      <c r="H31" s="230"/>
      <c r="I31" s="230"/>
      <c r="J31" s="230"/>
      <c r="K31" s="35">
        <v>0</v>
      </c>
      <c r="L31" s="35">
        <v>0</v>
      </c>
      <c r="M31" s="35">
        <v>0</v>
      </c>
      <c r="N31" s="35">
        <v>0</v>
      </c>
      <c r="O31" s="204"/>
    </row>
    <row r="32" spans="1:15" ht="30.75" customHeight="1" x14ac:dyDescent="0.25">
      <c r="A32" s="201"/>
      <c r="B32" s="225" t="s">
        <v>115</v>
      </c>
      <c r="C32" s="207" t="s">
        <v>207</v>
      </c>
      <c r="D32" s="209"/>
      <c r="E32" s="198" t="s">
        <v>2</v>
      </c>
      <c r="F32" s="211" t="s">
        <v>196</v>
      </c>
      <c r="G32" s="111" t="s">
        <v>48</v>
      </c>
      <c r="H32" s="112"/>
      <c r="I32" s="112"/>
      <c r="J32" s="112"/>
      <c r="K32" s="198" t="s">
        <v>9</v>
      </c>
      <c r="L32" s="198" t="s">
        <v>193</v>
      </c>
      <c r="M32" s="198" t="s">
        <v>194</v>
      </c>
      <c r="N32" s="198" t="s">
        <v>195</v>
      </c>
      <c r="O32" s="204"/>
    </row>
    <row r="33" spans="1:15" ht="30.75" customHeight="1" x14ac:dyDescent="0.25">
      <c r="A33" s="201"/>
      <c r="B33" s="226"/>
      <c r="C33" s="208"/>
      <c r="D33" s="210"/>
      <c r="E33" s="199"/>
      <c r="F33" s="112"/>
      <c r="G33" s="49" t="s">
        <v>28</v>
      </c>
      <c r="H33" s="49" t="s">
        <v>29</v>
      </c>
      <c r="I33" s="49" t="s">
        <v>30</v>
      </c>
      <c r="J33" s="49" t="s">
        <v>31</v>
      </c>
      <c r="K33" s="199"/>
      <c r="L33" s="199"/>
      <c r="M33" s="199"/>
      <c r="N33" s="199"/>
      <c r="O33" s="212"/>
    </row>
    <row r="34" spans="1:15" ht="30.75" customHeight="1" x14ac:dyDescent="0.25">
      <c r="A34" s="202"/>
      <c r="B34" s="226"/>
      <c r="C34" s="208"/>
      <c r="D34" s="210"/>
      <c r="E34" s="55">
        <f>F34+K34+N34+L34+M34</f>
        <v>5</v>
      </c>
      <c r="F34" s="39">
        <f>SUM(G34:J34)</f>
        <v>1</v>
      </c>
      <c r="G34" s="39">
        <v>0</v>
      </c>
      <c r="H34" s="39">
        <v>0</v>
      </c>
      <c r="I34" s="39">
        <v>1</v>
      </c>
      <c r="J34" s="39">
        <v>0</v>
      </c>
      <c r="K34" s="28">
        <v>1</v>
      </c>
      <c r="L34" s="28">
        <v>1</v>
      </c>
      <c r="M34" s="28">
        <v>1</v>
      </c>
      <c r="N34" s="28">
        <v>1</v>
      </c>
      <c r="O34" s="212"/>
    </row>
    <row r="35" spans="1:15" ht="30.75" customHeight="1" x14ac:dyDescent="0.25">
      <c r="A35" s="200" t="s">
        <v>63</v>
      </c>
      <c r="B35" s="203" t="s">
        <v>58</v>
      </c>
      <c r="C35" s="204" t="s">
        <v>207</v>
      </c>
      <c r="D35" s="54" t="s">
        <v>26</v>
      </c>
      <c r="E35" s="52">
        <f>SUM(F35:N35)</f>
        <v>1500</v>
      </c>
      <c r="F35" s="229">
        <f>SUM(F36:F39)</f>
        <v>300</v>
      </c>
      <c r="G35" s="229"/>
      <c r="H35" s="229"/>
      <c r="I35" s="229"/>
      <c r="J35" s="229"/>
      <c r="K35" s="34">
        <f>SUM(K36:K39)</f>
        <v>300</v>
      </c>
      <c r="L35" s="34">
        <f>SUM(L36:L39)</f>
        <v>300</v>
      </c>
      <c r="M35" s="34">
        <f>SUM(M36:M39)</f>
        <v>300</v>
      </c>
      <c r="N35" s="34">
        <f>SUM(N36:N39)</f>
        <v>300</v>
      </c>
      <c r="O35" s="204" t="s">
        <v>200</v>
      </c>
    </row>
    <row r="36" spans="1:15" ht="30.75" customHeight="1" x14ac:dyDescent="0.25">
      <c r="A36" s="201"/>
      <c r="B36" s="203"/>
      <c r="C36" s="205"/>
      <c r="D36" s="54" t="s">
        <v>15</v>
      </c>
      <c r="E36" s="52">
        <f>SUM(F36:N36)</f>
        <v>0</v>
      </c>
      <c r="F36" s="229">
        <v>0</v>
      </c>
      <c r="G36" s="229"/>
      <c r="H36" s="229"/>
      <c r="I36" s="229"/>
      <c r="J36" s="229"/>
      <c r="K36" s="34">
        <v>0</v>
      </c>
      <c r="L36" s="34">
        <v>0</v>
      </c>
      <c r="M36" s="34">
        <v>0</v>
      </c>
      <c r="N36" s="34">
        <v>0</v>
      </c>
      <c r="O36" s="204"/>
    </row>
    <row r="37" spans="1:15" ht="30.75" customHeight="1" x14ac:dyDescent="0.25">
      <c r="A37" s="201"/>
      <c r="B37" s="203"/>
      <c r="C37" s="205"/>
      <c r="D37" s="54" t="s">
        <v>16</v>
      </c>
      <c r="E37" s="52">
        <f>SUM(F37:N37)</f>
        <v>0</v>
      </c>
      <c r="F37" s="229">
        <v>0</v>
      </c>
      <c r="G37" s="229"/>
      <c r="H37" s="229"/>
      <c r="I37" s="229"/>
      <c r="J37" s="229"/>
      <c r="K37" s="34">
        <v>0</v>
      </c>
      <c r="L37" s="34">
        <v>0</v>
      </c>
      <c r="M37" s="34">
        <v>0</v>
      </c>
      <c r="N37" s="34">
        <v>0</v>
      </c>
      <c r="O37" s="204"/>
    </row>
    <row r="38" spans="1:15" ht="38.25" x14ac:dyDescent="0.25">
      <c r="A38" s="201"/>
      <c r="B38" s="203"/>
      <c r="C38" s="205"/>
      <c r="D38" s="54" t="s">
        <v>3</v>
      </c>
      <c r="E38" s="52">
        <f>SUM(F38:N38)</f>
        <v>1500</v>
      </c>
      <c r="F38" s="211">
        <v>300</v>
      </c>
      <c r="G38" s="211"/>
      <c r="H38" s="211"/>
      <c r="I38" s="211"/>
      <c r="J38" s="211"/>
      <c r="K38" s="41">
        <v>300</v>
      </c>
      <c r="L38" s="41">
        <v>300</v>
      </c>
      <c r="M38" s="41">
        <v>300</v>
      </c>
      <c r="N38" s="41">
        <v>300</v>
      </c>
      <c r="O38" s="204"/>
    </row>
    <row r="39" spans="1:15" ht="103.5" customHeight="1" x14ac:dyDescent="0.25">
      <c r="A39" s="201"/>
      <c r="B39" s="203"/>
      <c r="C39" s="205"/>
      <c r="D39" s="54" t="s">
        <v>17</v>
      </c>
      <c r="E39" s="52">
        <f>SUM(F39:N39)</f>
        <v>0</v>
      </c>
      <c r="F39" s="229">
        <v>0</v>
      </c>
      <c r="G39" s="229"/>
      <c r="H39" s="229"/>
      <c r="I39" s="229"/>
      <c r="J39" s="229"/>
      <c r="K39" s="34">
        <v>0</v>
      </c>
      <c r="L39" s="34">
        <v>0</v>
      </c>
      <c r="M39" s="34">
        <v>0</v>
      </c>
      <c r="N39" s="34">
        <v>0</v>
      </c>
      <c r="O39" s="204"/>
    </row>
    <row r="40" spans="1:15" ht="30.75" customHeight="1" x14ac:dyDescent="0.25">
      <c r="A40" s="201"/>
      <c r="B40" s="225" t="s">
        <v>115</v>
      </c>
      <c r="C40" s="207" t="s">
        <v>207</v>
      </c>
      <c r="D40" s="209"/>
      <c r="E40" s="198" t="s">
        <v>2</v>
      </c>
      <c r="F40" s="211" t="s">
        <v>196</v>
      </c>
      <c r="G40" s="111" t="s">
        <v>48</v>
      </c>
      <c r="H40" s="112"/>
      <c r="I40" s="112"/>
      <c r="J40" s="112"/>
      <c r="K40" s="198" t="s">
        <v>9</v>
      </c>
      <c r="L40" s="198" t="s">
        <v>193</v>
      </c>
      <c r="M40" s="198" t="s">
        <v>194</v>
      </c>
      <c r="N40" s="198" t="s">
        <v>195</v>
      </c>
      <c r="O40" s="204"/>
    </row>
    <row r="41" spans="1:15" ht="30.75" customHeight="1" x14ac:dyDescent="0.25">
      <c r="A41" s="201"/>
      <c r="B41" s="226"/>
      <c r="C41" s="208"/>
      <c r="D41" s="210"/>
      <c r="E41" s="199"/>
      <c r="F41" s="112"/>
      <c r="G41" s="49" t="s">
        <v>28</v>
      </c>
      <c r="H41" s="49" t="s">
        <v>29</v>
      </c>
      <c r="I41" s="49" t="s">
        <v>30</v>
      </c>
      <c r="J41" s="49" t="s">
        <v>31</v>
      </c>
      <c r="K41" s="199"/>
      <c r="L41" s="199"/>
      <c r="M41" s="199"/>
      <c r="N41" s="199"/>
      <c r="O41" s="212"/>
    </row>
    <row r="42" spans="1:15" ht="30.75" customHeight="1" x14ac:dyDescent="0.25">
      <c r="A42" s="202"/>
      <c r="B42" s="226"/>
      <c r="C42" s="208"/>
      <c r="D42" s="210"/>
      <c r="E42" s="55">
        <f>F42+K42+N42+L42+M42</f>
        <v>5</v>
      </c>
      <c r="F42" s="39">
        <f>SUM(G42:J42)</f>
        <v>1</v>
      </c>
      <c r="G42" s="39">
        <v>0</v>
      </c>
      <c r="H42" s="39">
        <v>0</v>
      </c>
      <c r="I42" s="39">
        <v>0</v>
      </c>
      <c r="J42" s="39">
        <v>1</v>
      </c>
      <c r="K42" s="28">
        <v>1</v>
      </c>
      <c r="L42" s="28">
        <v>1</v>
      </c>
      <c r="M42" s="28">
        <v>1</v>
      </c>
      <c r="N42" s="28">
        <v>1</v>
      </c>
      <c r="O42" s="212"/>
    </row>
    <row r="43" spans="1:15" ht="30.75" customHeight="1" x14ac:dyDescent="0.25">
      <c r="A43" s="200" t="s">
        <v>64</v>
      </c>
      <c r="B43" s="227" t="s">
        <v>59</v>
      </c>
      <c r="C43" s="204" t="s">
        <v>207</v>
      </c>
      <c r="D43" s="54" t="s">
        <v>26</v>
      </c>
      <c r="E43" s="52">
        <f>SUM(F43:N43)</f>
        <v>0</v>
      </c>
      <c r="F43" s="206">
        <f>SUM(F44:F47)</f>
        <v>0</v>
      </c>
      <c r="G43" s="206"/>
      <c r="H43" s="206"/>
      <c r="I43" s="206"/>
      <c r="J43" s="206"/>
      <c r="K43" s="52">
        <f>SUM(K44:K47)</f>
        <v>0</v>
      </c>
      <c r="L43" s="52">
        <f>SUM(L44:L47)</f>
        <v>0</v>
      </c>
      <c r="M43" s="52">
        <f>SUM(M44:M47)</f>
        <v>0</v>
      </c>
      <c r="N43" s="52">
        <f>SUM(N44:N47)</f>
        <v>0</v>
      </c>
      <c r="O43" s="204" t="s">
        <v>198</v>
      </c>
    </row>
    <row r="44" spans="1:15" ht="30.75" customHeight="1" x14ac:dyDescent="0.25">
      <c r="A44" s="201"/>
      <c r="B44" s="227"/>
      <c r="C44" s="205"/>
      <c r="D44" s="54" t="s">
        <v>15</v>
      </c>
      <c r="E44" s="52">
        <f>SUM(F44:N44)</f>
        <v>0</v>
      </c>
      <c r="F44" s="206">
        <v>0</v>
      </c>
      <c r="G44" s="206"/>
      <c r="H44" s="206"/>
      <c r="I44" s="206"/>
      <c r="J44" s="206"/>
      <c r="K44" s="52">
        <v>0</v>
      </c>
      <c r="L44" s="52">
        <v>0</v>
      </c>
      <c r="M44" s="52">
        <v>0</v>
      </c>
      <c r="N44" s="52">
        <v>0</v>
      </c>
      <c r="O44" s="204"/>
    </row>
    <row r="45" spans="1:15" ht="30.75" customHeight="1" x14ac:dyDescent="0.25">
      <c r="A45" s="201"/>
      <c r="B45" s="227"/>
      <c r="C45" s="205"/>
      <c r="D45" s="54" t="s">
        <v>16</v>
      </c>
      <c r="E45" s="52">
        <f>SUM(F45:N45)</f>
        <v>0</v>
      </c>
      <c r="F45" s="206">
        <v>0</v>
      </c>
      <c r="G45" s="206"/>
      <c r="H45" s="206"/>
      <c r="I45" s="206"/>
      <c r="J45" s="206"/>
      <c r="K45" s="52">
        <v>0</v>
      </c>
      <c r="L45" s="52">
        <v>0</v>
      </c>
      <c r="M45" s="52">
        <v>0</v>
      </c>
      <c r="N45" s="52">
        <v>0</v>
      </c>
      <c r="O45" s="204"/>
    </row>
    <row r="46" spans="1:15" ht="38.25" x14ac:dyDescent="0.25">
      <c r="A46" s="201"/>
      <c r="B46" s="227"/>
      <c r="C46" s="205"/>
      <c r="D46" s="54" t="s">
        <v>3</v>
      </c>
      <c r="E46" s="52">
        <f>SUM(F46:N46)</f>
        <v>0</v>
      </c>
      <c r="F46" s="206">
        <v>0</v>
      </c>
      <c r="G46" s="206"/>
      <c r="H46" s="206"/>
      <c r="I46" s="206"/>
      <c r="J46" s="206"/>
      <c r="K46" s="52">
        <v>0</v>
      </c>
      <c r="L46" s="52">
        <v>0</v>
      </c>
      <c r="M46" s="52">
        <v>0</v>
      </c>
      <c r="N46" s="52">
        <v>0</v>
      </c>
      <c r="O46" s="204"/>
    </row>
    <row r="47" spans="1:15" ht="86.25" customHeight="1" x14ac:dyDescent="0.25">
      <c r="A47" s="201"/>
      <c r="B47" s="227"/>
      <c r="C47" s="205"/>
      <c r="D47" s="54" t="s">
        <v>17</v>
      </c>
      <c r="E47" s="52">
        <f>SUM(F47:N47)</f>
        <v>0</v>
      </c>
      <c r="F47" s="206">
        <v>0</v>
      </c>
      <c r="G47" s="206"/>
      <c r="H47" s="206"/>
      <c r="I47" s="206"/>
      <c r="J47" s="206"/>
      <c r="K47" s="52">
        <v>0</v>
      </c>
      <c r="L47" s="52">
        <v>0</v>
      </c>
      <c r="M47" s="52">
        <v>0</v>
      </c>
      <c r="N47" s="52">
        <v>0</v>
      </c>
      <c r="O47" s="204"/>
    </row>
    <row r="48" spans="1:15" ht="30.75" customHeight="1" x14ac:dyDescent="0.25">
      <c r="A48" s="201"/>
      <c r="B48" s="225" t="s">
        <v>115</v>
      </c>
      <c r="C48" s="207" t="s">
        <v>207</v>
      </c>
      <c r="D48" s="209"/>
      <c r="E48" s="198" t="s">
        <v>2</v>
      </c>
      <c r="F48" s="211" t="s">
        <v>196</v>
      </c>
      <c r="G48" s="111" t="s">
        <v>48</v>
      </c>
      <c r="H48" s="112"/>
      <c r="I48" s="112"/>
      <c r="J48" s="112"/>
      <c r="K48" s="198" t="s">
        <v>9</v>
      </c>
      <c r="L48" s="198" t="s">
        <v>193</v>
      </c>
      <c r="M48" s="198" t="s">
        <v>194</v>
      </c>
      <c r="N48" s="198" t="s">
        <v>195</v>
      </c>
      <c r="O48" s="204"/>
    </row>
    <row r="49" spans="1:15" ht="30.75" customHeight="1" x14ac:dyDescent="0.25">
      <c r="A49" s="201"/>
      <c r="B49" s="226"/>
      <c r="C49" s="208"/>
      <c r="D49" s="210"/>
      <c r="E49" s="199"/>
      <c r="F49" s="112"/>
      <c r="G49" s="49" t="s">
        <v>28</v>
      </c>
      <c r="H49" s="49" t="s">
        <v>29</v>
      </c>
      <c r="I49" s="49" t="s">
        <v>30</v>
      </c>
      <c r="J49" s="49" t="s">
        <v>31</v>
      </c>
      <c r="K49" s="199"/>
      <c r="L49" s="199"/>
      <c r="M49" s="199"/>
      <c r="N49" s="199"/>
      <c r="O49" s="212"/>
    </row>
    <row r="50" spans="1:15" ht="30.75" customHeight="1" x14ac:dyDescent="0.25">
      <c r="A50" s="202"/>
      <c r="B50" s="226"/>
      <c r="C50" s="208"/>
      <c r="D50" s="210"/>
      <c r="E50" s="55">
        <f>F50+K50+N50+L50+M50</f>
        <v>0</v>
      </c>
      <c r="F50" s="39">
        <f>SUM(G50:J50)</f>
        <v>0</v>
      </c>
      <c r="G50" s="39">
        <v>0</v>
      </c>
      <c r="H50" s="39">
        <v>0</v>
      </c>
      <c r="I50" s="39">
        <v>0</v>
      </c>
      <c r="J50" s="39">
        <v>0</v>
      </c>
      <c r="K50" s="28">
        <v>0</v>
      </c>
      <c r="L50" s="28">
        <v>0</v>
      </c>
      <c r="M50" s="28">
        <v>0</v>
      </c>
      <c r="N50" s="28">
        <v>0</v>
      </c>
      <c r="O50" s="212"/>
    </row>
    <row r="51" spans="1:15" ht="30.75" customHeight="1" x14ac:dyDescent="0.25">
      <c r="A51" s="200" t="s">
        <v>85</v>
      </c>
      <c r="B51" s="227" t="s">
        <v>86</v>
      </c>
      <c r="C51" s="204" t="s">
        <v>207</v>
      </c>
      <c r="D51" s="54" t="s">
        <v>26</v>
      </c>
      <c r="E51" s="52">
        <f>SUM(F51:N51)</f>
        <v>1500</v>
      </c>
      <c r="F51" s="206">
        <f>SUM(F52:F55)</f>
        <v>300</v>
      </c>
      <c r="G51" s="206"/>
      <c r="H51" s="206"/>
      <c r="I51" s="206"/>
      <c r="J51" s="206"/>
      <c r="K51" s="52">
        <f>SUM(K52:K55)</f>
        <v>300</v>
      </c>
      <c r="L51" s="52">
        <f>SUM(L52:L55)</f>
        <v>300</v>
      </c>
      <c r="M51" s="52">
        <f>SUM(M52:M55)</f>
        <v>300</v>
      </c>
      <c r="N51" s="52">
        <f>SUM(N52:N55)</f>
        <v>300</v>
      </c>
      <c r="O51" s="204" t="s">
        <v>199</v>
      </c>
    </row>
    <row r="52" spans="1:15" ht="30.75" customHeight="1" x14ac:dyDescent="0.25">
      <c r="A52" s="201"/>
      <c r="B52" s="227"/>
      <c r="C52" s="205"/>
      <c r="D52" s="54" t="s">
        <v>15</v>
      </c>
      <c r="E52" s="52">
        <f>SUM(F52:N52)</f>
        <v>0</v>
      </c>
      <c r="F52" s="206">
        <v>0</v>
      </c>
      <c r="G52" s="206"/>
      <c r="H52" s="206"/>
      <c r="I52" s="206"/>
      <c r="J52" s="206"/>
      <c r="K52" s="52">
        <v>0</v>
      </c>
      <c r="L52" s="52">
        <v>0</v>
      </c>
      <c r="M52" s="52">
        <v>0</v>
      </c>
      <c r="N52" s="52">
        <v>0</v>
      </c>
      <c r="O52" s="204"/>
    </row>
    <row r="53" spans="1:15" ht="30.75" customHeight="1" x14ac:dyDescent="0.25">
      <c r="A53" s="201"/>
      <c r="B53" s="227"/>
      <c r="C53" s="205"/>
      <c r="D53" s="54" t="s">
        <v>16</v>
      </c>
      <c r="E53" s="52">
        <f>SUM(F53:N53)</f>
        <v>0</v>
      </c>
      <c r="F53" s="206">
        <v>0</v>
      </c>
      <c r="G53" s="206"/>
      <c r="H53" s="206"/>
      <c r="I53" s="206"/>
      <c r="J53" s="206"/>
      <c r="K53" s="52">
        <v>0</v>
      </c>
      <c r="L53" s="52">
        <v>0</v>
      </c>
      <c r="M53" s="52">
        <v>0</v>
      </c>
      <c r="N53" s="52">
        <v>0</v>
      </c>
      <c r="O53" s="204"/>
    </row>
    <row r="54" spans="1:15" ht="38.25" x14ac:dyDescent="0.25">
      <c r="A54" s="201"/>
      <c r="B54" s="227"/>
      <c r="C54" s="205"/>
      <c r="D54" s="54" t="s">
        <v>3</v>
      </c>
      <c r="E54" s="52">
        <f>SUM(F54:N54)</f>
        <v>1500</v>
      </c>
      <c r="F54" s="206">
        <f>300</f>
        <v>300</v>
      </c>
      <c r="G54" s="206"/>
      <c r="H54" s="206"/>
      <c r="I54" s="206"/>
      <c r="J54" s="206"/>
      <c r="K54" s="52">
        <v>300</v>
      </c>
      <c r="L54" s="52">
        <v>300</v>
      </c>
      <c r="M54" s="52">
        <v>300</v>
      </c>
      <c r="N54" s="52">
        <v>300</v>
      </c>
      <c r="O54" s="204"/>
    </row>
    <row r="55" spans="1:15" ht="92.25" customHeight="1" x14ac:dyDescent="0.25">
      <c r="A55" s="201"/>
      <c r="B55" s="227"/>
      <c r="C55" s="205"/>
      <c r="D55" s="54" t="s">
        <v>17</v>
      </c>
      <c r="E55" s="52">
        <f>SUM(F55:N55)</f>
        <v>0</v>
      </c>
      <c r="F55" s="206">
        <v>0</v>
      </c>
      <c r="G55" s="206"/>
      <c r="H55" s="206"/>
      <c r="I55" s="206"/>
      <c r="J55" s="206"/>
      <c r="K55" s="52">
        <v>0</v>
      </c>
      <c r="L55" s="52">
        <v>0</v>
      </c>
      <c r="M55" s="52">
        <v>0</v>
      </c>
      <c r="N55" s="52">
        <v>0</v>
      </c>
      <c r="O55" s="204"/>
    </row>
    <row r="56" spans="1:15" ht="30.75" customHeight="1" x14ac:dyDescent="0.25">
      <c r="A56" s="201"/>
      <c r="B56" s="225" t="s">
        <v>115</v>
      </c>
      <c r="C56" s="207" t="s">
        <v>207</v>
      </c>
      <c r="D56" s="209"/>
      <c r="E56" s="198" t="s">
        <v>2</v>
      </c>
      <c r="F56" s="211" t="s">
        <v>196</v>
      </c>
      <c r="G56" s="111" t="s">
        <v>48</v>
      </c>
      <c r="H56" s="112"/>
      <c r="I56" s="112"/>
      <c r="J56" s="112"/>
      <c r="K56" s="198" t="s">
        <v>9</v>
      </c>
      <c r="L56" s="198" t="s">
        <v>193</v>
      </c>
      <c r="M56" s="198" t="s">
        <v>194</v>
      </c>
      <c r="N56" s="198" t="s">
        <v>195</v>
      </c>
      <c r="O56" s="204"/>
    </row>
    <row r="57" spans="1:15" ht="30.75" customHeight="1" x14ac:dyDescent="0.25">
      <c r="A57" s="201"/>
      <c r="B57" s="226"/>
      <c r="C57" s="208"/>
      <c r="D57" s="210"/>
      <c r="E57" s="199"/>
      <c r="F57" s="112"/>
      <c r="G57" s="49" t="s">
        <v>28</v>
      </c>
      <c r="H57" s="49" t="s">
        <v>29</v>
      </c>
      <c r="I57" s="49" t="s">
        <v>30</v>
      </c>
      <c r="J57" s="49" t="s">
        <v>31</v>
      </c>
      <c r="K57" s="199"/>
      <c r="L57" s="199"/>
      <c r="M57" s="199"/>
      <c r="N57" s="199"/>
      <c r="O57" s="212"/>
    </row>
    <row r="58" spans="1:15" ht="30.75" customHeight="1" x14ac:dyDescent="0.25">
      <c r="A58" s="202"/>
      <c r="B58" s="226"/>
      <c r="C58" s="208"/>
      <c r="D58" s="210"/>
      <c r="E58" s="55">
        <f>F58+K58+N58+L58+M58</f>
        <v>5</v>
      </c>
      <c r="F58" s="39">
        <f>SUM(G58:J58)</f>
        <v>1</v>
      </c>
      <c r="G58" s="39">
        <v>0</v>
      </c>
      <c r="H58" s="39">
        <v>0</v>
      </c>
      <c r="I58" s="39">
        <v>0</v>
      </c>
      <c r="J58" s="39">
        <v>1</v>
      </c>
      <c r="K58" s="28">
        <v>1</v>
      </c>
      <c r="L58" s="28">
        <v>1</v>
      </c>
      <c r="M58" s="28">
        <v>1</v>
      </c>
      <c r="N58" s="28">
        <v>1</v>
      </c>
      <c r="O58" s="212"/>
    </row>
    <row r="59" spans="1:15" ht="30.75" customHeight="1" x14ac:dyDescent="0.25">
      <c r="A59" s="200" t="s">
        <v>87</v>
      </c>
      <c r="B59" s="227" t="s">
        <v>88</v>
      </c>
      <c r="C59" s="204" t="s">
        <v>207</v>
      </c>
      <c r="D59" s="54" t="s">
        <v>26</v>
      </c>
      <c r="E59" s="52">
        <f>SUM(F59:N59)</f>
        <v>0</v>
      </c>
      <c r="F59" s="206">
        <f>SUM(F60:F63)</f>
        <v>0</v>
      </c>
      <c r="G59" s="206"/>
      <c r="H59" s="206"/>
      <c r="I59" s="206"/>
      <c r="J59" s="206"/>
      <c r="K59" s="52">
        <f>SUM(K60:K63)</f>
        <v>0</v>
      </c>
      <c r="L59" s="52">
        <f>SUM(L60:L63)</f>
        <v>0</v>
      </c>
      <c r="M59" s="52">
        <f>SUM(M60:M63)</f>
        <v>0</v>
      </c>
      <c r="N59" s="52">
        <f>SUM(N60:N63)</f>
        <v>0</v>
      </c>
      <c r="O59" s="204" t="s">
        <v>199</v>
      </c>
    </row>
    <row r="60" spans="1:15" ht="30.75" customHeight="1" x14ac:dyDescent="0.25">
      <c r="A60" s="201"/>
      <c r="B60" s="227"/>
      <c r="C60" s="205"/>
      <c r="D60" s="54" t="s">
        <v>15</v>
      </c>
      <c r="E60" s="52">
        <f>SUM(F60:N60)</f>
        <v>0</v>
      </c>
      <c r="F60" s="206">
        <v>0</v>
      </c>
      <c r="G60" s="206"/>
      <c r="H60" s="206"/>
      <c r="I60" s="206"/>
      <c r="J60" s="206"/>
      <c r="K60" s="52">
        <v>0</v>
      </c>
      <c r="L60" s="52">
        <v>0</v>
      </c>
      <c r="M60" s="52">
        <v>0</v>
      </c>
      <c r="N60" s="52">
        <v>0</v>
      </c>
      <c r="O60" s="204"/>
    </row>
    <row r="61" spans="1:15" ht="30.75" customHeight="1" x14ac:dyDescent="0.25">
      <c r="A61" s="201"/>
      <c r="B61" s="227"/>
      <c r="C61" s="205"/>
      <c r="D61" s="54" t="s">
        <v>16</v>
      </c>
      <c r="E61" s="52">
        <f>SUM(F61:N61)</f>
        <v>0</v>
      </c>
      <c r="F61" s="206">
        <v>0</v>
      </c>
      <c r="G61" s="206"/>
      <c r="H61" s="206"/>
      <c r="I61" s="206"/>
      <c r="J61" s="206"/>
      <c r="K61" s="52">
        <v>0</v>
      </c>
      <c r="L61" s="52">
        <v>0</v>
      </c>
      <c r="M61" s="52">
        <v>0</v>
      </c>
      <c r="N61" s="52">
        <v>0</v>
      </c>
      <c r="O61" s="204"/>
    </row>
    <row r="62" spans="1:15" ht="38.25" x14ac:dyDescent="0.25">
      <c r="A62" s="201"/>
      <c r="B62" s="227"/>
      <c r="C62" s="205"/>
      <c r="D62" s="54" t="s">
        <v>3</v>
      </c>
      <c r="E62" s="52">
        <f>SUM(F62:N62)</f>
        <v>0</v>
      </c>
      <c r="F62" s="206">
        <f>0</f>
        <v>0</v>
      </c>
      <c r="G62" s="206"/>
      <c r="H62" s="206"/>
      <c r="I62" s="206"/>
      <c r="J62" s="206"/>
      <c r="K62" s="52">
        <v>0</v>
      </c>
      <c r="L62" s="52">
        <v>0</v>
      </c>
      <c r="M62" s="52">
        <v>0</v>
      </c>
      <c r="N62" s="52">
        <v>0</v>
      </c>
      <c r="O62" s="204"/>
    </row>
    <row r="63" spans="1:15" ht="93" customHeight="1" x14ac:dyDescent="0.25">
      <c r="A63" s="201"/>
      <c r="B63" s="227"/>
      <c r="C63" s="205"/>
      <c r="D63" s="54" t="s">
        <v>17</v>
      </c>
      <c r="E63" s="52">
        <f>SUM(F63:N63)</f>
        <v>0</v>
      </c>
      <c r="F63" s="206">
        <v>0</v>
      </c>
      <c r="G63" s="206"/>
      <c r="H63" s="206"/>
      <c r="I63" s="206"/>
      <c r="J63" s="206"/>
      <c r="K63" s="52">
        <v>0</v>
      </c>
      <c r="L63" s="52">
        <v>0</v>
      </c>
      <c r="M63" s="52">
        <v>0</v>
      </c>
      <c r="N63" s="52">
        <v>0</v>
      </c>
      <c r="O63" s="204"/>
    </row>
    <row r="64" spans="1:15" ht="30.75" customHeight="1" x14ac:dyDescent="0.25">
      <c r="A64" s="201"/>
      <c r="B64" s="225" t="s">
        <v>115</v>
      </c>
      <c r="C64" s="207" t="s">
        <v>207</v>
      </c>
      <c r="D64" s="209"/>
      <c r="E64" s="198" t="s">
        <v>2</v>
      </c>
      <c r="F64" s="211" t="s">
        <v>196</v>
      </c>
      <c r="G64" s="111" t="s">
        <v>48</v>
      </c>
      <c r="H64" s="112"/>
      <c r="I64" s="112"/>
      <c r="J64" s="112"/>
      <c r="K64" s="198" t="s">
        <v>9</v>
      </c>
      <c r="L64" s="198" t="s">
        <v>193</v>
      </c>
      <c r="M64" s="198" t="s">
        <v>194</v>
      </c>
      <c r="N64" s="198" t="s">
        <v>195</v>
      </c>
      <c r="O64" s="204"/>
    </row>
    <row r="65" spans="1:15" ht="30.75" customHeight="1" x14ac:dyDescent="0.25">
      <c r="A65" s="201"/>
      <c r="B65" s="226"/>
      <c r="C65" s="208"/>
      <c r="D65" s="210"/>
      <c r="E65" s="199"/>
      <c r="F65" s="112"/>
      <c r="G65" s="49" t="s">
        <v>28</v>
      </c>
      <c r="H65" s="49" t="s">
        <v>29</v>
      </c>
      <c r="I65" s="49" t="s">
        <v>30</v>
      </c>
      <c r="J65" s="49" t="s">
        <v>31</v>
      </c>
      <c r="K65" s="199"/>
      <c r="L65" s="199"/>
      <c r="M65" s="199"/>
      <c r="N65" s="199"/>
      <c r="O65" s="212"/>
    </row>
    <row r="66" spans="1:15" ht="30.75" customHeight="1" x14ac:dyDescent="0.25">
      <c r="A66" s="202"/>
      <c r="B66" s="226"/>
      <c r="C66" s="208"/>
      <c r="D66" s="210"/>
      <c r="E66" s="55">
        <f>F66+K66+N66+L66+M66</f>
        <v>0</v>
      </c>
      <c r="F66" s="39">
        <f>SUM(G66:J66)</f>
        <v>0</v>
      </c>
      <c r="G66" s="39">
        <v>0</v>
      </c>
      <c r="H66" s="39">
        <v>0</v>
      </c>
      <c r="I66" s="39">
        <v>0</v>
      </c>
      <c r="J66" s="39">
        <v>0</v>
      </c>
      <c r="K66" s="28">
        <v>0</v>
      </c>
      <c r="L66" s="28">
        <v>0</v>
      </c>
      <c r="M66" s="28">
        <v>0</v>
      </c>
      <c r="N66" s="28">
        <v>0</v>
      </c>
      <c r="O66" s="212"/>
    </row>
    <row r="67" spans="1:15" ht="30.75" customHeight="1" x14ac:dyDescent="0.25">
      <c r="A67" s="200" t="s">
        <v>145</v>
      </c>
      <c r="B67" s="227" t="s">
        <v>146</v>
      </c>
      <c r="C67" s="204" t="s">
        <v>207</v>
      </c>
      <c r="D67" s="54" t="s">
        <v>26</v>
      </c>
      <c r="E67" s="52">
        <f>SUM(F67:N67)</f>
        <v>0</v>
      </c>
      <c r="F67" s="206">
        <f>SUM(F68:F71)</f>
        <v>0</v>
      </c>
      <c r="G67" s="206"/>
      <c r="H67" s="206"/>
      <c r="I67" s="206"/>
      <c r="J67" s="206"/>
      <c r="K67" s="52">
        <f>SUM(K68:K71)</f>
        <v>0</v>
      </c>
      <c r="L67" s="52">
        <f>SUM(L68:L71)</f>
        <v>0</v>
      </c>
      <c r="M67" s="52">
        <f>SUM(M68:M71)</f>
        <v>0</v>
      </c>
      <c r="N67" s="52">
        <f>SUM(N68:N71)</f>
        <v>0</v>
      </c>
      <c r="O67" s="204" t="s">
        <v>199</v>
      </c>
    </row>
    <row r="68" spans="1:15" ht="30.75" customHeight="1" x14ac:dyDescent="0.25">
      <c r="A68" s="201"/>
      <c r="B68" s="227"/>
      <c r="C68" s="205"/>
      <c r="D68" s="54" t="s">
        <v>15</v>
      </c>
      <c r="E68" s="52">
        <f>SUM(F68:N68)</f>
        <v>0</v>
      </c>
      <c r="F68" s="206">
        <v>0</v>
      </c>
      <c r="G68" s="206"/>
      <c r="H68" s="206"/>
      <c r="I68" s="206"/>
      <c r="J68" s="206"/>
      <c r="K68" s="52">
        <v>0</v>
      </c>
      <c r="L68" s="52">
        <v>0</v>
      </c>
      <c r="M68" s="52">
        <v>0</v>
      </c>
      <c r="N68" s="52">
        <v>0</v>
      </c>
      <c r="O68" s="204"/>
    </row>
    <row r="69" spans="1:15" ht="30.75" customHeight="1" x14ac:dyDescent="0.25">
      <c r="A69" s="201"/>
      <c r="B69" s="227"/>
      <c r="C69" s="205"/>
      <c r="D69" s="54" t="s">
        <v>16</v>
      </c>
      <c r="E69" s="52">
        <f>SUM(F69:N69)</f>
        <v>0</v>
      </c>
      <c r="F69" s="206">
        <v>0</v>
      </c>
      <c r="G69" s="206"/>
      <c r="H69" s="206"/>
      <c r="I69" s="206"/>
      <c r="J69" s="206"/>
      <c r="K69" s="52">
        <v>0</v>
      </c>
      <c r="L69" s="52">
        <v>0</v>
      </c>
      <c r="M69" s="52">
        <v>0</v>
      </c>
      <c r="N69" s="52">
        <v>0</v>
      </c>
      <c r="O69" s="204"/>
    </row>
    <row r="70" spans="1:15" ht="38.25" x14ac:dyDescent="0.25">
      <c r="A70" s="201"/>
      <c r="B70" s="227"/>
      <c r="C70" s="205"/>
      <c r="D70" s="54" t="s">
        <v>3</v>
      </c>
      <c r="E70" s="52">
        <f>SUM(F70:N70)</f>
        <v>0</v>
      </c>
      <c r="F70" s="206">
        <f>0</f>
        <v>0</v>
      </c>
      <c r="G70" s="206"/>
      <c r="H70" s="206"/>
      <c r="I70" s="206"/>
      <c r="J70" s="206"/>
      <c r="K70" s="52">
        <v>0</v>
      </c>
      <c r="L70" s="52">
        <v>0</v>
      </c>
      <c r="M70" s="52">
        <v>0</v>
      </c>
      <c r="N70" s="52">
        <v>0</v>
      </c>
      <c r="O70" s="204"/>
    </row>
    <row r="71" spans="1:15" ht="97.5" customHeight="1" x14ac:dyDescent="0.25">
      <c r="A71" s="201"/>
      <c r="B71" s="227"/>
      <c r="C71" s="205"/>
      <c r="D71" s="54" t="s">
        <v>17</v>
      </c>
      <c r="E71" s="52">
        <f>SUM(F71:N71)</f>
        <v>0</v>
      </c>
      <c r="F71" s="206">
        <v>0</v>
      </c>
      <c r="G71" s="206"/>
      <c r="H71" s="206"/>
      <c r="I71" s="206"/>
      <c r="J71" s="206"/>
      <c r="K71" s="52">
        <v>0</v>
      </c>
      <c r="L71" s="52">
        <v>0</v>
      </c>
      <c r="M71" s="52">
        <v>0</v>
      </c>
      <c r="N71" s="52">
        <v>0</v>
      </c>
      <c r="O71" s="204"/>
    </row>
    <row r="72" spans="1:15" ht="30.75" customHeight="1" x14ac:dyDescent="0.25">
      <c r="A72" s="201"/>
      <c r="B72" s="231" t="s">
        <v>115</v>
      </c>
      <c r="C72" s="207" t="s">
        <v>207</v>
      </c>
      <c r="D72" s="209"/>
      <c r="E72" s="198" t="s">
        <v>2</v>
      </c>
      <c r="F72" s="211" t="s">
        <v>196</v>
      </c>
      <c r="G72" s="111" t="s">
        <v>48</v>
      </c>
      <c r="H72" s="112"/>
      <c r="I72" s="112"/>
      <c r="J72" s="112"/>
      <c r="K72" s="198" t="s">
        <v>9</v>
      </c>
      <c r="L72" s="198" t="s">
        <v>193</v>
      </c>
      <c r="M72" s="198" t="s">
        <v>194</v>
      </c>
      <c r="N72" s="198" t="s">
        <v>195</v>
      </c>
      <c r="O72" s="204"/>
    </row>
    <row r="73" spans="1:15" ht="30.75" customHeight="1" x14ac:dyDescent="0.25">
      <c r="A73" s="201"/>
      <c r="B73" s="232"/>
      <c r="C73" s="208"/>
      <c r="D73" s="210"/>
      <c r="E73" s="199"/>
      <c r="F73" s="112"/>
      <c r="G73" s="49" t="s">
        <v>28</v>
      </c>
      <c r="H73" s="49" t="s">
        <v>29</v>
      </c>
      <c r="I73" s="49" t="s">
        <v>30</v>
      </c>
      <c r="J73" s="49" t="s">
        <v>31</v>
      </c>
      <c r="K73" s="199"/>
      <c r="L73" s="199"/>
      <c r="M73" s="199"/>
      <c r="N73" s="199"/>
      <c r="O73" s="212"/>
    </row>
    <row r="74" spans="1:15" ht="30.75" customHeight="1" x14ac:dyDescent="0.25">
      <c r="A74" s="202"/>
      <c r="B74" s="232"/>
      <c r="C74" s="208"/>
      <c r="D74" s="210"/>
      <c r="E74" s="55">
        <f>F74+K74+N74+L74+M74</f>
        <v>0</v>
      </c>
      <c r="F74" s="39">
        <f>SUM(G74:J74)</f>
        <v>0</v>
      </c>
      <c r="G74" s="39">
        <v>0</v>
      </c>
      <c r="H74" s="39">
        <v>0</v>
      </c>
      <c r="I74" s="39">
        <v>0</v>
      </c>
      <c r="J74" s="39">
        <v>0</v>
      </c>
      <c r="K74" s="28">
        <v>0</v>
      </c>
      <c r="L74" s="28">
        <v>0</v>
      </c>
      <c r="M74" s="28">
        <v>0</v>
      </c>
      <c r="N74" s="28">
        <v>0</v>
      </c>
      <c r="O74" s="212"/>
    </row>
    <row r="75" spans="1:15" ht="30.75" customHeight="1" x14ac:dyDescent="0.25">
      <c r="A75" s="200" t="s">
        <v>60</v>
      </c>
      <c r="B75" s="218" t="s">
        <v>116</v>
      </c>
      <c r="C75" s="204" t="s">
        <v>207</v>
      </c>
      <c r="D75" s="54" t="s">
        <v>26</v>
      </c>
      <c r="E75" s="52">
        <f t="shared" ref="E75:E84" si="5">SUM(F75:N75)</f>
        <v>2805.7058499999998</v>
      </c>
      <c r="F75" s="206">
        <f>SUM(F76:F79)</f>
        <v>561.14116999999999</v>
      </c>
      <c r="G75" s="206"/>
      <c r="H75" s="206"/>
      <c r="I75" s="206"/>
      <c r="J75" s="206"/>
      <c r="K75" s="52">
        <f>SUM(K76:K79)</f>
        <v>561.14116999999999</v>
      </c>
      <c r="L75" s="52">
        <f>SUM(L76:L79)</f>
        <v>561.14116999999999</v>
      </c>
      <c r="M75" s="52">
        <f>SUM(M76:M79)</f>
        <v>561.14116999999999</v>
      </c>
      <c r="N75" s="52">
        <f>SUM(N76:N79)</f>
        <v>561.14116999999999</v>
      </c>
      <c r="O75" s="204" t="s">
        <v>199</v>
      </c>
    </row>
    <row r="76" spans="1:15" ht="30.75" customHeight="1" x14ac:dyDescent="0.25">
      <c r="A76" s="201"/>
      <c r="B76" s="218"/>
      <c r="C76" s="205"/>
      <c r="D76" s="54" t="s">
        <v>15</v>
      </c>
      <c r="E76" s="52">
        <f t="shared" si="5"/>
        <v>0</v>
      </c>
      <c r="F76" s="230">
        <f>F81+F89+F97</f>
        <v>0</v>
      </c>
      <c r="G76" s="230"/>
      <c r="H76" s="230"/>
      <c r="I76" s="230"/>
      <c r="J76" s="230"/>
      <c r="K76" s="35">
        <f t="shared" ref="K76:N79" si="6">K81+K89+K97</f>
        <v>0</v>
      </c>
      <c r="L76" s="35">
        <f t="shared" ref="L76:M79" si="7">L81+L89+L97</f>
        <v>0</v>
      </c>
      <c r="M76" s="35">
        <f t="shared" si="7"/>
        <v>0</v>
      </c>
      <c r="N76" s="35">
        <f t="shared" si="6"/>
        <v>0</v>
      </c>
      <c r="O76" s="204"/>
    </row>
    <row r="77" spans="1:15" ht="30.75" customHeight="1" x14ac:dyDescent="0.25">
      <c r="A77" s="201"/>
      <c r="B77" s="218"/>
      <c r="C77" s="205"/>
      <c r="D77" s="54" t="s">
        <v>16</v>
      </c>
      <c r="E77" s="52">
        <f t="shared" si="5"/>
        <v>0</v>
      </c>
      <c r="F77" s="230">
        <f>F82+F90+F98</f>
        <v>0</v>
      </c>
      <c r="G77" s="230"/>
      <c r="H77" s="230"/>
      <c r="I77" s="230"/>
      <c r="J77" s="230"/>
      <c r="K77" s="35">
        <f t="shared" si="6"/>
        <v>0</v>
      </c>
      <c r="L77" s="35">
        <f t="shared" si="7"/>
        <v>0</v>
      </c>
      <c r="M77" s="35">
        <f t="shared" si="7"/>
        <v>0</v>
      </c>
      <c r="N77" s="35">
        <f t="shared" si="6"/>
        <v>0</v>
      </c>
      <c r="O77" s="204"/>
    </row>
    <row r="78" spans="1:15" ht="38.25" x14ac:dyDescent="0.25">
      <c r="A78" s="201"/>
      <c r="B78" s="218"/>
      <c r="C78" s="205"/>
      <c r="D78" s="54" t="s">
        <v>3</v>
      </c>
      <c r="E78" s="52">
        <f t="shared" si="5"/>
        <v>2805.7058499999998</v>
      </c>
      <c r="F78" s="230">
        <f>F83+F91+F99</f>
        <v>561.14116999999999</v>
      </c>
      <c r="G78" s="230"/>
      <c r="H78" s="230"/>
      <c r="I78" s="230"/>
      <c r="J78" s="230"/>
      <c r="K78" s="35">
        <f t="shared" si="6"/>
        <v>561.14116999999999</v>
      </c>
      <c r="L78" s="35">
        <f t="shared" si="7"/>
        <v>561.14116999999999</v>
      </c>
      <c r="M78" s="35">
        <f t="shared" si="7"/>
        <v>561.14116999999999</v>
      </c>
      <c r="N78" s="35">
        <f t="shared" si="6"/>
        <v>561.14116999999999</v>
      </c>
      <c r="O78" s="204"/>
    </row>
    <row r="79" spans="1:15" ht="102" customHeight="1" x14ac:dyDescent="0.25">
      <c r="A79" s="201"/>
      <c r="B79" s="218"/>
      <c r="C79" s="205"/>
      <c r="D79" s="54" t="s">
        <v>17</v>
      </c>
      <c r="E79" s="52">
        <f t="shared" si="5"/>
        <v>0</v>
      </c>
      <c r="F79" s="230">
        <f>F84+F92+F100</f>
        <v>0</v>
      </c>
      <c r="G79" s="230"/>
      <c r="H79" s="230"/>
      <c r="I79" s="230"/>
      <c r="J79" s="230"/>
      <c r="K79" s="35">
        <f t="shared" si="6"/>
        <v>0</v>
      </c>
      <c r="L79" s="35">
        <f t="shared" si="7"/>
        <v>0</v>
      </c>
      <c r="M79" s="35">
        <f t="shared" si="7"/>
        <v>0</v>
      </c>
      <c r="N79" s="35">
        <f t="shared" si="6"/>
        <v>0</v>
      </c>
      <c r="O79" s="204"/>
    </row>
    <row r="80" spans="1:15" ht="30.75" customHeight="1" x14ac:dyDescent="0.25">
      <c r="A80" s="200" t="s">
        <v>36</v>
      </c>
      <c r="B80" s="203" t="s">
        <v>117</v>
      </c>
      <c r="C80" s="204" t="s">
        <v>207</v>
      </c>
      <c r="D80" s="54" t="s">
        <v>26</v>
      </c>
      <c r="E80" s="52">
        <f t="shared" si="5"/>
        <v>0</v>
      </c>
      <c r="F80" s="206">
        <f>SUM(F81:F84)</f>
        <v>0</v>
      </c>
      <c r="G80" s="206"/>
      <c r="H80" s="206"/>
      <c r="I80" s="206"/>
      <c r="J80" s="206"/>
      <c r="K80" s="52">
        <f>SUM(K81:K84)</f>
        <v>0</v>
      </c>
      <c r="L80" s="52">
        <f>SUM(L81:L84)</f>
        <v>0</v>
      </c>
      <c r="M80" s="52">
        <f>SUM(M81:M84)</f>
        <v>0</v>
      </c>
      <c r="N80" s="52">
        <f>SUM(N81:N84)</f>
        <v>0</v>
      </c>
      <c r="O80" s="204" t="s">
        <v>198</v>
      </c>
    </row>
    <row r="81" spans="1:15" ht="30.75" customHeight="1" x14ac:dyDescent="0.25">
      <c r="A81" s="201"/>
      <c r="B81" s="203"/>
      <c r="C81" s="205"/>
      <c r="D81" s="54" t="s">
        <v>15</v>
      </c>
      <c r="E81" s="52">
        <f t="shared" si="5"/>
        <v>0</v>
      </c>
      <c r="F81" s="206">
        <v>0</v>
      </c>
      <c r="G81" s="206"/>
      <c r="H81" s="206"/>
      <c r="I81" s="206"/>
      <c r="J81" s="206"/>
      <c r="K81" s="52">
        <v>0</v>
      </c>
      <c r="L81" s="52">
        <v>0</v>
      </c>
      <c r="M81" s="52">
        <v>0</v>
      </c>
      <c r="N81" s="52">
        <v>0</v>
      </c>
      <c r="O81" s="204"/>
    </row>
    <row r="82" spans="1:15" ht="30.75" customHeight="1" x14ac:dyDescent="0.25">
      <c r="A82" s="201"/>
      <c r="B82" s="203"/>
      <c r="C82" s="205"/>
      <c r="D82" s="54" t="s">
        <v>16</v>
      </c>
      <c r="E82" s="52">
        <f t="shared" si="5"/>
        <v>0</v>
      </c>
      <c r="F82" s="206">
        <v>0</v>
      </c>
      <c r="G82" s="206"/>
      <c r="H82" s="206"/>
      <c r="I82" s="206"/>
      <c r="J82" s="206"/>
      <c r="K82" s="52">
        <v>0</v>
      </c>
      <c r="L82" s="52">
        <v>0</v>
      </c>
      <c r="M82" s="52">
        <v>0</v>
      </c>
      <c r="N82" s="52">
        <v>0</v>
      </c>
      <c r="O82" s="204"/>
    </row>
    <row r="83" spans="1:15" ht="38.25" x14ac:dyDescent="0.25">
      <c r="A83" s="201"/>
      <c r="B83" s="203"/>
      <c r="C83" s="205"/>
      <c r="D83" s="54" t="s">
        <v>3</v>
      </c>
      <c r="E83" s="52">
        <f t="shared" si="5"/>
        <v>0</v>
      </c>
      <c r="F83" s="206">
        <v>0</v>
      </c>
      <c r="G83" s="206"/>
      <c r="H83" s="206"/>
      <c r="I83" s="206"/>
      <c r="J83" s="206"/>
      <c r="K83" s="52">
        <v>0</v>
      </c>
      <c r="L83" s="52">
        <v>0</v>
      </c>
      <c r="M83" s="52">
        <v>0</v>
      </c>
      <c r="N83" s="52">
        <v>0</v>
      </c>
      <c r="O83" s="204"/>
    </row>
    <row r="84" spans="1:15" ht="79.5" customHeight="1" x14ac:dyDescent="0.25">
      <c r="A84" s="201"/>
      <c r="B84" s="203"/>
      <c r="C84" s="205"/>
      <c r="D84" s="54" t="s">
        <v>17</v>
      </c>
      <c r="E84" s="52">
        <f t="shared" si="5"/>
        <v>0</v>
      </c>
      <c r="F84" s="206">
        <v>0</v>
      </c>
      <c r="G84" s="206"/>
      <c r="H84" s="206"/>
      <c r="I84" s="206"/>
      <c r="J84" s="206"/>
      <c r="K84" s="52">
        <v>0</v>
      </c>
      <c r="L84" s="52">
        <v>0</v>
      </c>
      <c r="M84" s="52">
        <v>0</v>
      </c>
      <c r="N84" s="52">
        <v>0</v>
      </c>
      <c r="O84" s="204"/>
    </row>
    <row r="85" spans="1:15" ht="30.75" customHeight="1" x14ac:dyDescent="0.25">
      <c r="A85" s="201"/>
      <c r="B85" s="225" t="s">
        <v>141</v>
      </c>
      <c r="C85" s="207" t="s">
        <v>207</v>
      </c>
      <c r="D85" s="209"/>
      <c r="E85" s="198" t="s">
        <v>2</v>
      </c>
      <c r="F85" s="211" t="s">
        <v>196</v>
      </c>
      <c r="G85" s="111" t="s">
        <v>48</v>
      </c>
      <c r="H85" s="112"/>
      <c r="I85" s="112"/>
      <c r="J85" s="112"/>
      <c r="K85" s="198" t="s">
        <v>9</v>
      </c>
      <c r="L85" s="198" t="s">
        <v>193</v>
      </c>
      <c r="M85" s="198" t="s">
        <v>194</v>
      </c>
      <c r="N85" s="198" t="s">
        <v>195</v>
      </c>
      <c r="O85" s="204"/>
    </row>
    <row r="86" spans="1:15" ht="30.75" customHeight="1" x14ac:dyDescent="0.25">
      <c r="A86" s="201"/>
      <c r="B86" s="226"/>
      <c r="C86" s="208"/>
      <c r="D86" s="210"/>
      <c r="E86" s="199"/>
      <c r="F86" s="112"/>
      <c r="G86" s="49" t="s">
        <v>28</v>
      </c>
      <c r="H86" s="49" t="s">
        <v>29</v>
      </c>
      <c r="I86" s="49" t="s">
        <v>30</v>
      </c>
      <c r="J86" s="49" t="s">
        <v>31</v>
      </c>
      <c r="K86" s="199"/>
      <c r="L86" s="199"/>
      <c r="M86" s="199"/>
      <c r="N86" s="199"/>
      <c r="O86" s="212"/>
    </row>
    <row r="87" spans="1:15" ht="30.75" customHeight="1" x14ac:dyDescent="0.25">
      <c r="A87" s="202"/>
      <c r="B87" s="226"/>
      <c r="C87" s="208"/>
      <c r="D87" s="210"/>
      <c r="E87" s="55">
        <f>F87+K87+N87+L87+M87</f>
        <v>0</v>
      </c>
      <c r="F87" s="39">
        <f>SUM(G87:J87)</f>
        <v>0</v>
      </c>
      <c r="G87" s="39">
        <v>0</v>
      </c>
      <c r="H87" s="39">
        <v>0</v>
      </c>
      <c r="I87" s="39">
        <v>0</v>
      </c>
      <c r="J87" s="39">
        <v>0</v>
      </c>
      <c r="K87" s="28">
        <v>0</v>
      </c>
      <c r="L87" s="28">
        <v>0</v>
      </c>
      <c r="M87" s="28">
        <v>0</v>
      </c>
      <c r="N87" s="28">
        <v>0</v>
      </c>
      <c r="O87" s="212"/>
    </row>
    <row r="88" spans="1:15" ht="21" customHeight="1" x14ac:dyDescent="0.25">
      <c r="A88" s="200" t="s">
        <v>119</v>
      </c>
      <c r="B88" s="203" t="s">
        <v>118</v>
      </c>
      <c r="C88" s="204" t="s">
        <v>207</v>
      </c>
      <c r="D88" s="54" t="s">
        <v>26</v>
      </c>
      <c r="E88" s="52">
        <f>SUM(F88:N88)</f>
        <v>2805.7058499999998</v>
      </c>
      <c r="F88" s="206">
        <f>SUM(F89:F92)</f>
        <v>561.14116999999999</v>
      </c>
      <c r="G88" s="206"/>
      <c r="H88" s="206"/>
      <c r="I88" s="206"/>
      <c r="J88" s="206"/>
      <c r="K88" s="52">
        <f>SUM(K89:K92)</f>
        <v>561.14116999999999</v>
      </c>
      <c r="L88" s="52">
        <f>SUM(L89:L92)</f>
        <v>561.14116999999999</v>
      </c>
      <c r="M88" s="52">
        <f>SUM(M89:M92)</f>
        <v>561.14116999999999</v>
      </c>
      <c r="N88" s="52">
        <f>SUM(N89:N92)</f>
        <v>561.14116999999999</v>
      </c>
      <c r="O88" s="204" t="s">
        <v>199</v>
      </c>
    </row>
    <row r="89" spans="1:15" ht="30.75" customHeight="1" x14ac:dyDescent="0.25">
      <c r="A89" s="201"/>
      <c r="B89" s="203"/>
      <c r="C89" s="205"/>
      <c r="D89" s="54" t="s">
        <v>15</v>
      </c>
      <c r="E89" s="52">
        <f>SUM(F89:N89)</f>
        <v>0</v>
      </c>
      <c r="F89" s="206">
        <v>0</v>
      </c>
      <c r="G89" s="206"/>
      <c r="H89" s="206"/>
      <c r="I89" s="206"/>
      <c r="J89" s="206"/>
      <c r="K89" s="52">
        <v>0</v>
      </c>
      <c r="L89" s="52">
        <v>0</v>
      </c>
      <c r="M89" s="52">
        <v>0</v>
      </c>
      <c r="N89" s="52">
        <v>0</v>
      </c>
      <c r="O89" s="204"/>
    </row>
    <row r="90" spans="1:15" ht="28.5" customHeight="1" x14ac:dyDescent="0.25">
      <c r="A90" s="201"/>
      <c r="B90" s="203"/>
      <c r="C90" s="205"/>
      <c r="D90" s="54" t="s">
        <v>16</v>
      </c>
      <c r="E90" s="52">
        <f>SUM(F90:N90)</f>
        <v>0</v>
      </c>
      <c r="F90" s="206">
        <v>0</v>
      </c>
      <c r="G90" s="206"/>
      <c r="H90" s="206"/>
      <c r="I90" s="206"/>
      <c r="J90" s="206"/>
      <c r="K90" s="52">
        <v>0</v>
      </c>
      <c r="L90" s="52">
        <v>0</v>
      </c>
      <c r="M90" s="52">
        <v>0</v>
      </c>
      <c r="N90" s="52">
        <v>0</v>
      </c>
      <c r="O90" s="204"/>
    </row>
    <row r="91" spans="1:15" ht="42.75" customHeight="1" x14ac:dyDescent="0.25">
      <c r="A91" s="201"/>
      <c r="B91" s="203"/>
      <c r="C91" s="205"/>
      <c r="D91" s="54" t="s">
        <v>3</v>
      </c>
      <c r="E91" s="52">
        <f>SUM(F91:N91)</f>
        <v>2805.7058499999998</v>
      </c>
      <c r="F91" s="206">
        <f>561.14117</f>
        <v>561.14116999999999</v>
      </c>
      <c r="G91" s="206"/>
      <c r="H91" s="206"/>
      <c r="I91" s="206"/>
      <c r="J91" s="206"/>
      <c r="K91" s="52">
        <f>561.14117</f>
        <v>561.14116999999999</v>
      </c>
      <c r="L91" s="52">
        <f>561.14117</f>
        <v>561.14116999999999</v>
      </c>
      <c r="M91" s="52">
        <f>561.14117</f>
        <v>561.14116999999999</v>
      </c>
      <c r="N91" s="52">
        <f>561.14117</f>
        <v>561.14116999999999</v>
      </c>
      <c r="O91" s="204"/>
    </row>
    <row r="92" spans="1:15" ht="94.5" customHeight="1" x14ac:dyDescent="0.25">
      <c r="A92" s="201"/>
      <c r="B92" s="203"/>
      <c r="C92" s="205"/>
      <c r="D92" s="54" t="s">
        <v>17</v>
      </c>
      <c r="E92" s="52">
        <f>SUM(F92:N92)</f>
        <v>0</v>
      </c>
      <c r="F92" s="206">
        <v>0</v>
      </c>
      <c r="G92" s="206"/>
      <c r="H92" s="206"/>
      <c r="I92" s="206"/>
      <c r="J92" s="206"/>
      <c r="K92" s="52">
        <v>0</v>
      </c>
      <c r="L92" s="52">
        <v>0</v>
      </c>
      <c r="M92" s="52">
        <v>0</v>
      </c>
      <c r="N92" s="52">
        <v>0</v>
      </c>
      <c r="O92" s="204"/>
    </row>
    <row r="93" spans="1:15" ht="19.5" customHeight="1" x14ac:dyDescent="0.25">
      <c r="A93" s="201"/>
      <c r="B93" s="225" t="s">
        <v>143</v>
      </c>
      <c r="C93" s="207" t="s">
        <v>207</v>
      </c>
      <c r="D93" s="209"/>
      <c r="E93" s="198" t="s">
        <v>2</v>
      </c>
      <c r="F93" s="211" t="s">
        <v>196</v>
      </c>
      <c r="G93" s="111" t="s">
        <v>48</v>
      </c>
      <c r="H93" s="112"/>
      <c r="I93" s="112"/>
      <c r="J93" s="112"/>
      <c r="K93" s="198" t="s">
        <v>9</v>
      </c>
      <c r="L93" s="198" t="s">
        <v>193</v>
      </c>
      <c r="M93" s="198" t="s">
        <v>194</v>
      </c>
      <c r="N93" s="198" t="s">
        <v>195</v>
      </c>
      <c r="O93" s="204"/>
    </row>
    <row r="94" spans="1:15" ht="19.5" customHeight="1" x14ac:dyDescent="0.25">
      <c r="A94" s="201"/>
      <c r="B94" s="226"/>
      <c r="C94" s="208"/>
      <c r="D94" s="210"/>
      <c r="E94" s="199"/>
      <c r="F94" s="112"/>
      <c r="G94" s="49" t="s">
        <v>28</v>
      </c>
      <c r="H94" s="49" t="s">
        <v>29</v>
      </c>
      <c r="I94" s="49" t="s">
        <v>30</v>
      </c>
      <c r="J94" s="49" t="s">
        <v>31</v>
      </c>
      <c r="K94" s="199"/>
      <c r="L94" s="199"/>
      <c r="M94" s="199"/>
      <c r="N94" s="199"/>
      <c r="O94" s="212"/>
    </row>
    <row r="95" spans="1:15" ht="29.25" customHeight="1" x14ac:dyDescent="0.25">
      <c r="A95" s="202"/>
      <c r="B95" s="226"/>
      <c r="C95" s="208"/>
      <c r="D95" s="210"/>
      <c r="E95" s="55">
        <f>F95+K95+N95+L95+M95</f>
        <v>5</v>
      </c>
      <c r="F95" s="39">
        <f>SUM(G95:J95)</f>
        <v>1</v>
      </c>
      <c r="G95" s="39">
        <v>0</v>
      </c>
      <c r="H95" s="39">
        <v>0</v>
      </c>
      <c r="I95" s="39">
        <v>1</v>
      </c>
      <c r="J95" s="39">
        <v>0</v>
      </c>
      <c r="K95" s="28">
        <v>1</v>
      </c>
      <c r="L95" s="28">
        <v>1</v>
      </c>
      <c r="M95" s="28">
        <v>1</v>
      </c>
      <c r="N95" s="28">
        <v>1</v>
      </c>
      <c r="O95" s="212"/>
    </row>
    <row r="96" spans="1:15" ht="29.25" customHeight="1" x14ac:dyDescent="0.25">
      <c r="A96" s="200" t="s">
        <v>121</v>
      </c>
      <c r="B96" s="203" t="s">
        <v>120</v>
      </c>
      <c r="C96" s="204" t="s">
        <v>207</v>
      </c>
      <c r="D96" s="54" t="s">
        <v>26</v>
      </c>
      <c r="E96" s="52">
        <f>SUM(F96:N96)</f>
        <v>0</v>
      </c>
      <c r="F96" s="206">
        <f>SUM(F97:F100)</f>
        <v>0</v>
      </c>
      <c r="G96" s="206"/>
      <c r="H96" s="206"/>
      <c r="I96" s="206"/>
      <c r="J96" s="206"/>
      <c r="K96" s="52">
        <f>SUM(K97:K100)</f>
        <v>0</v>
      </c>
      <c r="L96" s="52">
        <f>SUM(L97:L100)</f>
        <v>0</v>
      </c>
      <c r="M96" s="52">
        <f>SUM(M97:M100)</f>
        <v>0</v>
      </c>
      <c r="N96" s="52">
        <f>SUM(N97:N100)</f>
        <v>0</v>
      </c>
      <c r="O96" s="204" t="s">
        <v>199</v>
      </c>
    </row>
    <row r="97" spans="1:15" ht="29.25" customHeight="1" x14ac:dyDescent="0.25">
      <c r="A97" s="201"/>
      <c r="B97" s="203"/>
      <c r="C97" s="205"/>
      <c r="D97" s="54" t="s">
        <v>15</v>
      </c>
      <c r="E97" s="52">
        <f>SUM(F97:N97)</f>
        <v>0</v>
      </c>
      <c r="F97" s="206">
        <v>0</v>
      </c>
      <c r="G97" s="206"/>
      <c r="H97" s="206"/>
      <c r="I97" s="206"/>
      <c r="J97" s="206"/>
      <c r="K97" s="52">
        <v>0</v>
      </c>
      <c r="L97" s="52">
        <v>0</v>
      </c>
      <c r="M97" s="52">
        <v>0</v>
      </c>
      <c r="N97" s="52">
        <v>0</v>
      </c>
      <c r="O97" s="204"/>
    </row>
    <row r="98" spans="1:15" ht="29.25" customHeight="1" x14ac:dyDescent="0.25">
      <c r="A98" s="201"/>
      <c r="B98" s="203"/>
      <c r="C98" s="205"/>
      <c r="D98" s="54" t="s">
        <v>16</v>
      </c>
      <c r="E98" s="52">
        <f>SUM(F98:N98)</f>
        <v>0</v>
      </c>
      <c r="F98" s="206">
        <v>0</v>
      </c>
      <c r="G98" s="206"/>
      <c r="H98" s="206"/>
      <c r="I98" s="206"/>
      <c r="J98" s="206"/>
      <c r="K98" s="52">
        <v>0</v>
      </c>
      <c r="L98" s="52">
        <v>0</v>
      </c>
      <c r="M98" s="52">
        <v>0</v>
      </c>
      <c r="N98" s="52">
        <v>0</v>
      </c>
      <c r="O98" s="204"/>
    </row>
    <row r="99" spans="1:15" ht="38.25" x14ac:dyDescent="0.25">
      <c r="A99" s="201"/>
      <c r="B99" s="203"/>
      <c r="C99" s="205"/>
      <c r="D99" s="54" t="s">
        <v>3</v>
      </c>
      <c r="E99" s="52">
        <f>SUM(F99:N99)</f>
        <v>0</v>
      </c>
      <c r="F99" s="206">
        <v>0</v>
      </c>
      <c r="G99" s="206"/>
      <c r="H99" s="206"/>
      <c r="I99" s="206"/>
      <c r="J99" s="206"/>
      <c r="K99" s="52">
        <v>0</v>
      </c>
      <c r="L99" s="52">
        <v>0</v>
      </c>
      <c r="M99" s="52">
        <v>0</v>
      </c>
      <c r="N99" s="52">
        <v>0</v>
      </c>
      <c r="O99" s="204"/>
    </row>
    <row r="100" spans="1:15" ht="102" customHeight="1" x14ac:dyDescent="0.25">
      <c r="A100" s="201"/>
      <c r="B100" s="203"/>
      <c r="C100" s="205"/>
      <c r="D100" s="54" t="s">
        <v>17</v>
      </c>
      <c r="E100" s="52">
        <f>SUM(F100:N100)</f>
        <v>0</v>
      </c>
      <c r="F100" s="206">
        <v>0</v>
      </c>
      <c r="G100" s="206"/>
      <c r="H100" s="206"/>
      <c r="I100" s="206"/>
      <c r="J100" s="206"/>
      <c r="K100" s="52">
        <v>0</v>
      </c>
      <c r="L100" s="52">
        <v>0</v>
      </c>
      <c r="M100" s="52">
        <v>0</v>
      </c>
      <c r="N100" s="52">
        <v>0</v>
      </c>
      <c r="O100" s="204"/>
    </row>
    <row r="101" spans="1:15" ht="29.25" customHeight="1" x14ac:dyDescent="0.25">
      <c r="A101" s="201"/>
      <c r="B101" s="225" t="s">
        <v>122</v>
      </c>
      <c r="C101" s="207" t="s">
        <v>207</v>
      </c>
      <c r="D101" s="209"/>
      <c r="E101" s="198" t="s">
        <v>2</v>
      </c>
      <c r="F101" s="211" t="s">
        <v>196</v>
      </c>
      <c r="G101" s="111" t="s">
        <v>48</v>
      </c>
      <c r="H101" s="112"/>
      <c r="I101" s="112"/>
      <c r="J101" s="112"/>
      <c r="K101" s="198" t="s">
        <v>9</v>
      </c>
      <c r="L101" s="198" t="s">
        <v>193</v>
      </c>
      <c r="M101" s="198" t="s">
        <v>194</v>
      </c>
      <c r="N101" s="198" t="s">
        <v>195</v>
      </c>
      <c r="O101" s="204"/>
    </row>
    <row r="102" spans="1:15" ht="29.25" customHeight="1" x14ac:dyDescent="0.25">
      <c r="A102" s="201"/>
      <c r="B102" s="226"/>
      <c r="C102" s="208"/>
      <c r="D102" s="210"/>
      <c r="E102" s="199"/>
      <c r="F102" s="112"/>
      <c r="G102" s="49" t="s">
        <v>28</v>
      </c>
      <c r="H102" s="49" t="s">
        <v>29</v>
      </c>
      <c r="I102" s="49" t="s">
        <v>30</v>
      </c>
      <c r="J102" s="49" t="s">
        <v>31</v>
      </c>
      <c r="K102" s="199"/>
      <c r="L102" s="199"/>
      <c r="M102" s="199"/>
      <c r="N102" s="199"/>
      <c r="O102" s="212"/>
    </row>
    <row r="103" spans="1:15" ht="29.25" customHeight="1" x14ac:dyDescent="0.25">
      <c r="A103" s="202"/>
      <c r="B103" s="226"/>
      <c r="C103" s="208"/>
      <c r="D103" s="210"/>
      <c r="E103" s="55">
        <f>F103+K103+N103+L103+M103</f>
        <v>0</v>
      </c>
      <c r="F103" s="39">
        <f>SUM(G103:J103)</f>
        <v>0</v>
      </c>
      <c r="G103" s="39">
        <v>0</v>
      </c>
      <c r="H103" s="39">
        <v>0</v>
      </c>
      <c r="I103" s="39">
        <v>0</v>
      </c>
      <c r="J103" s="39">
        <v>0</v>
      </c>
      <c r="K103" s="28">
        <v>0</v>
      </c>
      <c r="L103" s="28">
        <v>0</v>
      </c>
      <c r="M103" s="28">
        <v>0</v>
      </c>
      <c r="N103" s="28">
        <v>0</v>
      </c>
      <c r="O103" s="212"/>
    </row>
    <row r="104" spans="1:15" ht="21.75" customHeight="1" x14ac:dyDescent="0.25">
      <c r="A104" s="200" t="s">
        <v>71</v>
      </c>
      <c r="B104" s="220" t="s">
        <v>34</v>
      </c>
      <c r="C104" s="221"/>
      <c r="D104" s="54" t="s">
        <v>26</v>
      </c>
      <c r="E104" s="52">
        <f>SUM(F104:N104)</f>
        <v>9305.7058499999985</v>
      </c>
      <c r="F104" s="228">
        <f>SUM(F105:F108)</f>
        <v>1861.1411699999999</v>
      </c>
      <c r="G104" s="228"/>
      <c r="H104" s="228"/>
      <c r="I104" s="228"/>
      <c r="J104" s="228"/>
      <c r="K104" s="32">
        <f>SUM(K105:K108)</f>
        <v>1861.1411699999999</v>
      </c>
      <c r="L104" s="32">
        <f>SUM(L105:L108)</f>
        <v>1861.1411699999999</v>
      </c>
      <c r="M104" s="32">
        <f>SUM(M105:M108)</f>
        <v>1861.1411699999999</v>
      </c>
      <c r="N104" s="32">
        <f>SUM(N105:N108)</f>
        <v>1861.1411699999999</v>
      </c>
      <c r="O104" s="223"/>
    </row>
    <row r="105" spans="1:15" ht="36" customHeight="1" x14ac:dyDescent="0.25">
      <c r="A105" s="205"/>
      <c r="B105" s="222"/>
      <c r="C105" s="221"/>
      <c r="D105" s="54" t="s">
        <v>15</v>
      </c>
      <c r="E105" s="52">
        <f>SUM(F105:N105)</f>
        <v>0</v>
      </c>
      <c r="F105" s="224">
        <f>F7+F76</f>
        <v>0</v>
      </c>
      <c r="G105" s="224"/>
      <c r="H105" s="224"/>
      <c r="I105" s="224"/>
      <c r="J105" s="224"/>
      <c r="K105" s="56">
        <f t="shared" ref="K105:N108" si="8">K7+K76</f>
        <v>0</v>
      </c>
      <c r="L105" s="56">
        <f t="shared" ref="L105:M108" si="9">L7+L76</f>
        <v>0</v>
      </c>
      <c r="M105" s="56">
        <f t="shared" si="9"/>
        <v>0</v>
      </c>
      <c r="N105" s="56">
        <f t="shared" si="8"/>
        <v>0</v>
      </c>
      <c r="O105" s="223"/>
    </row>
    <row r="106" spans="1:15" ht="36.75" customHeight="1" x14ac:dyDescent="0.25">
      <c r="A106" s="205"/>
      <c r="B106" s="222"/>
      <c r="C106" s="221"/>
      <c r="D106" s="54" t="s">
        <v>16</v>
      </c>
      <c r="E106" s="52">
        <f>SUM(F106:N106)</f>
        <v>0</v>
      </c>
      <c r="F106" s="224">
        <f>F8+F77</f>
        <v>0</v>
      </c>
      <c r="G106" s="224"/>
      <c r="H106" s="224"/>
      <c r="I106" s="224"/>
      <c r="J106" s="224"/>
      <c r="K106" s="56">
        <f t="shared" si="8"/>
        <v>0</v>
      </c>
      <c r="L106" s="56">
        <f t="shared" si="9"/>
        <v>0</v>
      </c>
      <c r="M106" s="56">
        <f t="shared" si="9"/>
        <v>0</v>
      </c>
      <c r="N106" s="56">
        <f t="shared" si="8"/>
        <v>0</v>
      </c>
      <c r="O106" s="223"/>
    </row>
    <row r="107" spans="1:15" ht="42" customHeight="1" x14ac:dyDescent="0.25">
      <c r="A107" s="205"/>
      <c r="B107" s="222"/>
      <c r="C107" s="221"/>
      <c r="D107" s="54" t="s">
        <v>3</v>
      </c>
      <c r="E107" s="52">
        <f>SUM(F107:N107)</f>
        <v>9305.7058499999985</v>
      </c>
      <c r="F107" s="224">
        <f>F9+F78</f>
        <v>1861.1411699999999</v>
      </c>
      <c r="G107" s="224"/>
      <c r="H107" s="224"/>
      <c r="I107" s="224"/>
      <c r="J107" s="224"/>
      <c r="K107" s="56">
        <f t="shared" si="8"/>
        <v>1861.1411699999999</v>
      </c>
      <c r="L107" s="56">
        <f t="shared" si="9"/>
        <v>1861.1411699999999</v>
      </c>
      <c r="M107" s="56">
        <f t="shared" si="9"/>
        <v>1861.1411699999999</v>
      </c>
      <c r="N107" s="56">
        <f t="shared" si="8"/>
        <v>1861.1411699999999</v>
      </c>
      <c r="O107" s="223"/>
    </row>
    <row r="108" spans="1:15" ht="39.75" customHeight="1" x14ac:dyDescent="0.25">
      <c r="A108" s="205"/>
      <c r="B108" s="222"/>
      <c r="C108" s="221"/>
      <c r="D108" s="54" t="s">
        <v>17</v>
      </c>
      <c r="E108" s="52">
        <f>SUM(F108:N108)</f>
        <v>0</v>
      </c>
      <c r="F108" s="224">
        <f>F10+F79</f>
        <v>0</v>
      </c>
      <c r="G108" s="224"/>
      <c r="H108" s="224"/>
      <c r="I108" s="224"/>
      <c r="J108" s="224"/>
      <c r="K108" s="56">
        <f t="shared" si="8"/>
        <v>0</v>
      </c>
      <c r="L108" s="56">
        <f t="shared" si="9"/>
        <v>0</v>
      </c>
      <c r="M108" s="56">
        <f t="shared" si="9"/>
        <v>0</v>
      </c>
      <c r="N108" s="56">
        <f t="shared" si="8"/>
        <v>0</v>
      </c>
      <c r="O108" s="223"/>
    </row>
    <row r="109" spans="1:15" x14ac:dyDescent="0.25">
      <c r="E109" t="s">
        <v>202</v>
      </c>
      <c r="F109" s="48">
        <f>F104</f>
        <v>1861.1411699999999</v>
      </c>
    </row>
    <row r="110" spans="1:15" x14ac:dyDescent="0.25">
      <c r="E110" t="s">
        <v>203</v>
      </c>
      <c r="F110" s="48">
        <f>F105</f>
        <v>0</v>
      </c>
    </row>
    <row r="111" spans="1:15" x14ac:dyDescent="0.25">
      <c r="E111" t="s">
        <v>204</v>
      </c>
      <c r="F111" s="48">
        <f>F106</f>
        <v>0</v>
      </c>
    </row>
    <row r="112" spans="1:15" x14ac:dyDescent="0.25">
      <c r="E112" t="s">
        <v>205</v>
      </c>
      <c r="F112" s="48">
        <f>F107</f>
        <v>1861.1411699999999</v>
      </c>
    </row>
    <row r="113" spans="5:6" x14ac:dyDescent="0.25">
      <c r="E113" t="s">
        <v>206</v>
      </c>
      <c r="F113" s="48">
        <f>F108</f>
        <v>0</v>
      </c>
    </row>
    <row r="114" spans="5:6" x14ac:dyDescent="0.25">
      <c r="F114" s="48"/>
    </row>
  </sheetData>
  <mergeCells count="257">
    <mergeCell ref="F104:J104"/>
    <mergeCell ref="F84:J84"/>
    <mergeCell ref="G85:J85"/>
    <mergeCell ref="F88:J88"/>
    <mergeCell ref="F89:J89"/>
    <mergeCell ref="F90:J90"/>
    <mergeCell ref="F91:J91"/>
    <mergeCell ref="F92:J92"/>
    <mergeCell ref="G93:J93"/>
    <mergeCell ref="F13:J13"/>
    <mergeCell ref="F14:J14"/>
    <mergeCell ref="F15:J15"/>
    <mergeCell ref="G16:J16"/>
    <mergeCell ref="G24:J24"/>
    <mergeCell ref="F19:J19"/>
    <mergeCell ref="F20:J20"/>
    <mergeCell ref="F21:J21"/>
    <mergeCell ref="F22:J22"/>
    <mergeCell ref="F23:J23"/>
    <mergeCell ref="O51:O55"/>
    <mergeCell ref="B56:B58"/>
    <mergeCell ref="C56:C58"/>
    <mergeCell ref="D56:D58"/>
    <mergeCell ref="E56:E57"/>
    <mergeCell ref="F56:F57"/>
    <mergeCell ref="K56:K57"/>
    <mergeCell ref="N56:N57"/>
    <mergeCell ref="O56:O58"/>
    <mergeCell ref="F54:J54"/>
    <mergeCell ref="F55:J55"/>
    <mergeCell ref="G56:J56"/>
    <mergeCell ref="F51:J51"/>
    <mergeCell ref="F52:J52"/>
    <mergeCell ref="F53:J53"/>
    <mergeCell ref="O64:O66"/>
    <mergeCell ref="B64:B66"/>
    <mergeCell ref="C64:C66"/>
    <mergeCell ref="D64:D66"/>
    <mergeCell ref="D85:D87"/>
    <mergeCell ref="E85:E86"/>
    <mergeCell ref="B80:B84"/>
    <mergeCell ref="C80:C84"/>
    <mergeCell ref="O85:O87"/>
    <mergeCell ref="O80:O84"/>
    <mergeCell ref="D72:D74"/>
    <mergeCell ref="E72:E73"/>
    <mergeCell ref="F72:F73"/>
    <mergeCell ref="K72:K73"/>
    <mergeCell ref="N72:N73"/>
    <mergeCell ref="O72:O74"/>
    <mergeCell ref="F69:J69"/>
    <mergeCell ref="F70:J70"/>
    <mergeCell ref="F76:J76"/>
    <mergeCell ref="F77:J77"/>
    <mergeCell ref="F78:J78"/>
    <mergeCell ref="F79:J79"/>
    <mergeCell ref="F80:J80"/>
    <mergeCell ref="F81:J81"/>
    <mergeCell ref="O59:O63"/>
    <mergeCell ref="F85:F86"/>
    <mergeCell ref="K85:K86"/>
    <mergeCell ref="N85:N86"/>
    <mergeCell ref="O43:O47"/>
    <mergeCell ref="A75:A79"/>
    <mergeCell ref="B75:B79"/>
    <mergeCell ref="C75:C79"/>
    <mergeCell ref="O75:O79"/>
    <mergeCell ref="B48:B50"/>
    <mergeCell ref="C48:C50"/>
    <mergeCell ref="D48:D50"/>
    <mergeCell ref="E48:E49"/>
    <mergeCell ref="F48:F49"/>
    <mergeCell ref="K48:K49"/>
    <mergeCell ref="N48:N49"/>
    <mergeCell ref="O48:O50"/>
    <mergeCell ref="E64:E65"/>
    <mergeCell ref="F64:F65"/>
    <mergeCell ref="O67:O71"/>
    <mergeCell ref="B72:B74"/>
    <mergeCell ref="C72:C74"/>
    <mergeCell ref="K64:K65"/>
    <mergeCell ref="N64:N65"/>
    <mergeCell ref="O35:O39"/>
    <mergeCell ref="B40:B42"/>
    <mergeCell ref="C40:C42"/>
    <mergeCell ref="D40:D42"/>
    <mergeCell ref="E40:E41"/>
    <mergeCell ref="F40:F41"/>
    <mergeCell ref="K40:K41"/>
    <mergeCell ref="N40:N41"/>
    <mergeCell ref="O40:O42"/>
    <mergeCell ref="F35:J35"/>
    <mergeCell ref="F36:J36"/>
    <mergeCell ref="F37:J37"/>
    <mergeCell ref="F38:J38"/>
    <mergeCell ref="F39:J39"/>
    <mergeCell ref="G40:J40"/>
    <mergeCell ref="O27:O31"/>
    <mergeCell ref="B32:B34"/>
    <mergeCell ref="C32:C34"/>
    <mergeCell ref="D32:D34"/>
    <mergeCell ref="E32:E33"/>
    <mergeCell ref="F32:F33"/>
    <mergeCell ref="K32:K33"/>
    <mergeCell ref="N32:N33"/>
    <mergeCell ref="O32:O34"/>
    <mergeCell ref="F27:J27"/>
    <mergeCell ref="F28:J28"/>
    <mergeCell ref="F29:J29"/>
    <mergeCell ref="F30:J30"/>
    <mergeCell ref="F31:J31"/>
    <mergeCell ref="G32:J32"/>
    <mergeCell ref="K16:K17"/>
    <mergeCell ref="N16:N17"/>
    <mergeCell ref="O16:O18"/>
    <mergeCell ref="A19:A26"/>
    <mergeCell ref="B19:B23"/>
    <mergeCell ref="C19:C23"/>
    <mergeCell ref="O19:O23"/>
    <mergeCell ref="O11:O15"/>
    <mergeCell ref="B16:B18"/>
    <mergeCell ref="C16:C18"/>
    <mergeCell ref="D16:D18"/>
    <mergeCell ref="E16:E17"/>
    <mergeCell ref="F16:F17"/>
    <mergeCell ref="B24:B26"/>
    <mergeCell ref="C24:C26"/>
    <mergeCell ref="D24:D26"/>
    <mergeCell ref="E24:E25"/>
    <mergeCell ref="F24:F25"/>
    <mergeCell ref="K24:K25"/>
    <mergeCell ref="N24:N25"/>
    <mergeCell ref="O24:O26"/>
    <mergeCell ref="A11:A18"/>
    <mergeCell ref="F11:J11"/>
    <mergeCell ref="F12:J12"/>
    <mergeCell ref="B11:B15"/>
    <mergeCell ref="C11:C15"/>
    <mergeCell ref="B93:B95"/>
    <mergeCell ref="A43:A50"/>
    <mergeCell ref="B43:B47"/>
    <mergeCell ref="C43:C47"/>
    <mergeCell ref="A59:A66"/>
    <mergeCell ref="B59:B63"/>
    <mergeCell ref="C59:C63"/>
    <mergeCell ref="A27:A34"/>
    <mergeCell ref="B27:B31"/>
    <mergeCell ref="C27:C31"/>
    <mergeCell ref="A35:A42"/>
    <mergeCell ref="B35:B39"/>
    <mergeCell ref="C35:C39"/>
    <mergeCell ref="B85:B87"/>
    <mergeCell ref="C85:C87"/>
    <mergeCell ref="A80:A87"/>
    <mergeCell ref="A51:A58"/>
    <mergeCell ref="B51:B55"/>
    <mergeCell ref="C51:C55"/>
    <mergeCell ref="A67:A74"/>
    <mergeCell ref="B67:B71"/>
    <mergeCell ref="C67:C71"/>
    <mergeCell ref="F7:J7"/>
    <mergeCell ref="F8:J8"/>
    <mergeCell ref="F9:J9"/>
    <mergeCell ref="F10:J10"/>
    <mergeCell ref="K93:K94"/>
    <mergeCell ref="N93:N94"/>
    <mergeCell ref="O93:O95"/>
    <mergeCell ref="A104:A108"/>
    <mergeCell ref="B104:C108"/>
    <mergeCell ref="O104:O108"/>
    <mergeCell ref="C93:C95"/>
    <mergeCell ref="D93:D95"/>
    <mergeCell ref="E93:E94"/>
    <mergeCell ref="F93:F94"/>
    <mergeCell ref="A88:A95"/>
    <mergeCell ref="B88:B92"/>
    <mergeCell ref="C88:C92"/>
    <mergeCell ref="O88:O92"/>
    <mergeCell ref="F105:J105"/>
    <mergeCell ref="F106:J106"/>
    <mergeCell ref="F107:J107"/>
    <mergeCell ref="F108:J108"/>
    <mergeCell ref="O96:O100"/>
    <mergeCell ref="B101:B103"/>
    <mergeCell ref="N101:N102"/>
    <mergeCell ref="O101:O103"/>
    <mergeCell ref="F96:J96"/>
    <mergeCell ref="F97:J97"/>
    <mergeCell ref="F98:J98"/>
    <mergeCell ref="F99:J99"/>
    <mergeCell ref="F100:J100"/>
    <mergeCell ref="G101:J101"/>
    <mergeCell ref="A1:O1"/>
    <mergeCell ref="A2:O2"/>
    <mergeCell ref="A3:A4"/>
    <mergeCell ref="B3:B4"/>
    <mergeCell ref="C3:C4"/>
    <mergeCell ref="D3:D4"/>
    <mergeCell ref="E3:E4"/>
    <mergeCell ref="F3:N3"/>
    <mergeCell ref="O3:O4"/>
    <mergeCell ref="F4:J4"/>
    <mergeCell ref="A6:A10"/>
    <mergeCell ref="B6:B10"/>
    <mergeCell ref="C6:C10"/>
    <mergeCell ref="O6:O10"/>
    <mergeCell ref="F5:J5"/>
    <mergeCell ref="F6:J6"/>
    <mergeCell ref="F43:J43"/>
    <mergeCell ref="F44:J44"/>
    <mergeCell ref="F45:J45"/>
    <mergeCell ref="F46:J46"/>
    <mergeCell ref="F47:J47"/>
    <mergeCell ref="G48:J48"/>
    <mergeCell ref="F75:J75"/>
    <mergeCell ref="F101:F102"/>
    <mergeCell ref="K101:K102"/>
    <mergeCell ref="F82:J82"/>
    <mergeCell ref="F83:J83"/>
    <mergeCell ref="F71:J71"/>
    <mergeCell ref="G72:J72"/>
    <mergeCell ref="A96:A103"/>
    <mergeCell ref="B96:B100"/>
    <mergeCell ref="C96:C100"/>
    <mergeCell ref="F59:J59"/>
    <mergeCell ref="F60:J60"/>
    <mergeCell ref="F61:J61"/>
    <mergeCell ref="F62:J62"/>
    <mergeCell ref="F63:J63"/>
    <mergeCell ref="G64:J64"/>
    <mergeCell ref="F67:J67"/>
    <mergeCell ref="F68:J68"/>
    <mergeCell ref="C101:C103"/>
    <mergeCell ref="D101:D103"/>
    <mergeCell ref="E101:E102"/>
    <mergeCell ref="L93:L94"/>
    <mergeCell ref="L101:L102"/>
    <mergeCell ref="M16:M17"/>
    <mergeCell ref="M24:M25"/>
    <mergeCell ref="M32:M33"/>
    <mergeCell ref="M40:M41"/>
    <mergeCell ref="M48:M49"/>
    <mergeCell ref="M56:M57"/>
    <mergeCell ref="M64:M65"/>
    <mergeCell ref="M72:M73"/>
    <mergeCell ref="M85:M86"/>
    <mergeCell ref="M93:M94"/>
    <mergeCell ref="M101:M102"/>
    <mergeCell ref="L16:L17"/>
    <mergeCell ref="L24:L25"/>
    <mergeCell ref="L32:L33"/>
    <mergeCell ref="L40:L41"/>
    <mergeCell ref="L48:L49"/>
    <mergeCell ref="L56:L57"/>
    <mergeCell ref="L64:L65"/>
    <mergeCell ref="L72:L73"/>
    <mergeCell ref="L85:L86"/>
  </mergeCells>
  <pageMargins left="0.70866141732283472" right="0.70866141732283472" top="0.74803149606299213" bottom="0.74803149606299213" header="0.31496062992125984" footer="0.31496062992125984"/>
  <pageSetup paperSize="9" scale="61" firstPageNumber="24" fitToHeight="0" orientation="landscape" useFirstPageNumber="1" r:id="rId1"/>
  <headerFooter>
    <oddHeader>&amp;C&amp;P</oddHeader>
  </headerFooter>
  <rowBreaks count="6" manualBreakCount="6">
    <brk id="18" max="15" man="1"/>
    <brk id="34" max="15" man="1"/>
    <brk id="50" max="15" man="1"/>
    <brk id="66" max="15" man="1"/>
    <brk id="79" max="15" man="1"/>
    <brk id="95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28"/>
  <sheetViews>
    <sheetView view="pageBreakPreview" topLeftCell="A4" zoomScale="130" zoomScaleNormal="100" zoomScaleSheetLayoutView="130" workbookViewId="0">
      <selection activeCell="M7" sqref="M7"/>
    </sheetView>
  </sheetViews>
  <sheetFormatPr defaultRowHeight="15" x14ac:dyDescent="0.25"/>
  <cols>
    <col min="1" max="1" width="6.85546875" customWidth="1"/>
    <col min="2" max="2" width="34.5703125" customWidth="1"/>
    <col min="3" max="3" width="13.28515625" customWidth="1"/>
    <col min="4" max="4" width="20.85546875" customWidth="1"/>
    <col min="5" max="5" width="10.7109375" customWidth="1"/>
    <col min="6" max="6" width="11.28515625" customWidth="1"/>
    <col min="15" max="15" width="21.28515625" customWidth="1"/>
  </cols>
  <sheetData>
    <row r="1" spans="1:15" ht="45.75" customHeight="1" x14ac:dyDescent="0.25">
      <c r="A1" s="78" t="s">
        <v>152</v>
      </c>
      <c r="B1" s="78"/>
      <c r="C1" s="78"/>
      <c r="D1" s="78"/>
      <c r="E1" s="78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ht="15.75" x14ac:dyDescent="0.25">
      <c r="A2" s="233"/>
      <c r="B2" s="233"/>
      <c r="C2" s="233"/>
      <c r="D2" s="233"/>
      <c r="E2" s="233"/>
      <c r="F2" s="234"/>
      <c r="G2" s="234"/>
      <c r="H2" s="234"/>
      <c r="I2" s="234"/>
      <c r="J2" s="234"/>
      <c r="K2" s="234"/>
      <c r="L2" s="234"/>
      <c r="M2" s="234"/>
      <c r="N2" s="234"/>
      <c r="O2" s="234"/>
    </row>
    <row r="3" spans="1:15" x14ac:dyDescent="0.25">
      <c r="A3" s="215" t="s">
        <v>7</v>
      </c>
      <c r="B3" s="215" t="s">
        <v>22</v>
      </c>
      <c r="C3" s="215" t="s">
        <v>23</v>
      </c>
      <c r="D3" s="215" t="s">
        <v>5</v>
      </c>
      <c r="E3" s="215" t="s">
        <v>24</v>
      </c>
      <c r="F3" s="216" t="s">
        <v>6</v>
      </c>
      <c r="G3" s="216"/>
      <c r="H3" s="216"/>
      <c r="I3" s="216"/>
      <c r="J3" s="216"/>
      <c r="K3" s="216"/>
      <c r="L3" s="216"/>
      <c r="M3" s="216"/>
      <c r="N3" s="216"/>
      <c r="O3" s="215" t="s">
        <v>25</v>
      </c>
    </row>
    <row r="4" spans="1:15" ht="28.5" customHeight="1" x14ac:dyDescent="0.25">
      <c r="A4" s="215"/>
      <c r="B4" s="205"/>
      <c r="C4" s="205"/>
      <c r="D4" s="205"/>
      <c r="E4" s="205"/>
      <c r="F4" s="215" t="s">
        <v>8</v>
      </c>
      <c r="G4" s="215"/>
      <c r="H4" s="215"/>
      <c r="I4" s="215"/>
      <c r="J4" s="215"/>
      <c r="K4" s="12" t="s">
        <v>35</v>
      </c>
      <c r="L4" s="12" t="s">
        <v>9</v>
      </c>
      <c r="M4" s="12" t="s">
        <v>35</v>
      </c>
      <c r="N4" s="12" t="s">
        <v>9</v>
      </c>
      <c r="O4" s="205"/>
    </row>
    <row r="5" spans="1:15" x14ac:dyDescent="0.25">
      <c r="A5" s="50">
        <v>1</v>
      </c>
      <c r="B5" s="12">
        <v>2</v>
      </c>
      <c r="C5" s="12">
        <v>3</v>
      </c>
      <c r="D5" s="12">
        <v>4</v>
      </c>
      <c r="E5" s="12">
        <v>5</v>
      </c>
      <c r="F5" s="217">
        <v>6</v>
      </c>
      <c r="G5" s="217"/>
      <c r="H5" s="217"/>
      <c r="I5" s="217"/>
      <c r="J5" s="217"/>
      <c r="K5" s="12">
        <v>7</v>
      </c>
      <c r="L5" s="12">
        <v>8</v>
      </c>
      <c r="M5" s="12">
        <v>9</v>
      </c>
      <c r="N5" s="12">
        <v>10</v>
      </c>
      <c r="O5" s="12">
        <v>11</v>
      </c>
    </row>
    <row r="6" spans="1:15" ht="15" customHeight="1" x14ac:dyDescent="0.25">
      <c r="A6" s="200">
        <v>1</v>
      </c>
      <c r="B6" s="218" t="s">
        <v>123</v>
      </c>
      <c r="C6" s="204" t="s">
        <v>207</v>
      </c>
      <c r="D6" s="51" t="s">
        <v>26</v>
      </c>
      <c r="E6" s="52">
        <f t="shared" ref="E6:E15" si="0">SUM(F6:N6)</f>
        <v>3500</v>
      </c>
      <c r="F6" s="235">
        <f>F11</f>
        <v>700</v>
      </c>
      <c r="G6" s="235"/>
      <c r="H6" s="235"/>
      <c r="I6" s="235"/>
      <c r="J6" s="235"/>
      <c r="K6" s="57">
        <f t="shared" ref="K6:L10" si="1">K11</f>
        <v>700</v>
      </c>
      <c r="L6" s="57">
        <f t="shared" si="1"/>
        <v>700</v>
      </c>
      <c r="M6" s="57">
        <f t="shared" ref="M6:N10" si="2">M11</f>
        <v>700</v>
      </c>
      <c r="N6" s="57">
        <f t="shared" si="2"/>
        <v>700</v>
      </c>
      <c r="O6" s="204" t="s">
        <v>198</v>
      </c>
    </row>
    <row r="7" spans="1:15" ht="34.5" customHeight="1" x14ac:dyDescent="0.25">
      <c r="A7" s="205"/>
      <c r="B7" s="218"/>
      <c r="C7" s="205"/>
      <c r="D7" s="54" t="s">
        <v>15</v>
      </c>
      <c r="E7" s="52">
        <f t="shared" si="0"/>
        <v>0</v>
      </c>
      <c r="F7" s="235">
        <f>F12</f>
        <v>0</v>
      </c>
      <c r="G7" s="235"/>
      <c r="H7" s="235"/>
      <c r="I7" s="235"/>
      <c r="J7" s="235"/>
      <c r="K7" s="57">
        <f t="shared" si="1"/>
        <v>0</v>
      </c>
      <c r="L7" s="57">
        <f t="shared" si="1"/>
        <v>0</v>
      </c>
      <c r="M7" s="57">
        <f t="shared" si="2"/>
        <v>0</v>
      </c>
      <c r="N7" s="57">
        <f t="shared" si="2"/>
        <v>0</v>
      </c>
      <c r="O7" s="204"/>
    </row>
    <row r="8" spans="1:15" ht="30.75" customHeight="1" x14ac:dyDescent="0.25">
      <c r="A8" s="205"/>
      <c r="B8" s="218"/>
      <c r="C8" s="205"/>
      <c r="D8" s="54" t="s">
        <v>16</v>
      </c>
      <c r="E8" s="52">
        <f t="shared" si="0"/>
        <v>0</v>
      </c>
      <c r="F8" s="235">
        <f>F13</f>
        <v>0</v>
      </c>
      <c r="G8" s="235"/>
      <c r="H8" s="235"/>
      <c r="I8" s="235"/>
      <c r="J8" s="235"/>
      <c r="K8" s="57">
        <f t="shared" si="1"/>
        <v>0</v>
      </c>
      <c r="L8" s="57">
        <f t="shared" si="1"/>
        <v>0</v>
      </c>
      <c r="M8" s="57">
        <f t="shared" si="2"/>
        <v>0</v>
      </c>
      <c r="N8" s="57">
        <f t="shared" si="2"/>
        <v>0</v>
      </c>
      <c r="O8" s="204"/>
    </row>
    <row r="9" spans="1:15" ht="40.5" customHeight="1" x14ac:dyDescent="0.25">
      <c r="A9" s="205"/>
      <c r="B9" s="218"/>
      <c r="C9" s="205"/>
      <c r="D9" s="54" t="s">
        <v>3</v>
      </c>
      <c r="E9" s="52">
        <f t="shared" si="0"/>
        <v>3500</v>
      </c>
      <c r="F9" s="235">
        <f>F14</f>
        <v>700</v>
      </c>
      <c r="G9" s="235"/>
      <c r="H9" s="235"/>
      <c r="I9" s="235"/>
      <c r="J9" s="235"/>
      <c r="K9" s="57">
        <f t="shared" si="1"/>
        <v>700</v>
      </c>
      <c r="L9" s="57">
        <f t="shared" si="1"/>
        <v>700</v>
      </c>
      <c r="M9" s="57">
        <f t="shared" si="2"/>
        <v>700</v>
      </c>
      <c r="N9" s="57">
        <f t="shared" si="2"/>
        <v>700</v>
      </c>
      <c r="O9" s="204"/>
    </row>
    <row r="10" spans="1:15" ht="74.25" customHeight="1" x14ac:dyDescent="0.25">
      <c r="A10" s="205"/>
      <c r="B10" s="218"/>
      <c r="C10" s="205"/>
      <c r="D10" s="12" t="s">
        <v>17</v>
      </c>
      <c r="E10" s="52">
        <f t="shared" si="0"/>
        <v>0</v>
      </c>
      <c r="F10" s="235">
        <f>F15</f>
        <v>0</v>
      </c>
      <c r="G10" s="235"/>
      <c r="H10" s="235"/>
      <c r="I10" s="235"/>
      <c r="J10" s="235"/>
      <c r="K10" s="57">
        <f t="shared" si="1"/>
        <v>0</v>
      </c>
      <c r="L10" s="57">
        <f t="shared" si="1"/>
        <v>0</v>
      </c>
      <c r="M10" s="57">
        <f t="shared" si="2"/>
        <v>0</v>
      </c>
      <c r="N10" s="57">
        <f t="shared" si="2"/>
        <v>0</v>
      </c>
      <c r="O10" s="204"/>
    </row>
    <row r="11" spans="1:15" ht="30.75" customHeight="1" x14ac:dyDescent="0.25">
      <c r="A11" s="200" t="s">
        <v>27</v>
      </c>
      <c r="B11" s="203" t="s">
        <v>124</v>
      </c>
      <c r="C11" s="204" t="s">
        <v>207</v>
      </c>
      <c r="D11" s="51" t="s">
        <v>26</v>
      </c>
      <c r="E11" s="52">
        <f t="shared" si="0"/>
        <v>3500</v>
      </c>
      <c r="F11" s="206">
        <f>SUM(F12:F15)</f>
        <v>700</v>
      </c>
      <c r="G11" s="206"/>
      <c r="H11" s="206"/>
      <c r="I11" s="206"/>
      <c r="J11" s="206"/>
      <c r="K11" s="52">
        <f>SUM(K12:K15)</f>
        <v>700</v>
      </c>
      <c r="L11" s="52">
        <f>SUM(L12:L15)</f>
        <v>700</v>
      </c>
      <c r="M11" s="52">
        <f>SUM(M12:M15)</f>
        <v>700</v>
      </c>
      <c r="N11" s="52">
        <f>SUM(N12:N15)</f>
        <v>700</v>
      </c>
      <c r="O11" s="204" t="s">
        <v>198</v>
      </c>
    </row>
    <row r="12" spans="1:15" ht="30.75" customHeight="1" x14ac:dyDescent="0.25">
      <c r="A12" s="201"/>
      <c r="B12" s="203"/>
      <c r="C12" s="205"/>
      <c r="D12" s="54" t="s">
        <v>15</v>
      </c>
      <c r="E12" s="52">
        <f t="shared" si="0"/>
        <v>0</v>
      </c>
      <c r="F12" s="206">
        <v>0</v>
      </c>
      <c r="G12" s="206"/>
      <c r="H12" s="206"/>
      <c r="I12" s="206"/>
      <c r="J12" s="206"/>
      <c r="K12" s="52">
        <v>0</v>
      </c>
      <c r="L12" s="52">
        <v>0</v>
      </c>
      <c r="M12" s="52">
        <v>0</v>
      </c>
      <c r="N12" s="52">
        <v>0</v>
      </c>
      <c r="O12" s="204"/>
    </row>
    <row r="13" spans="1:15" ht="30.75" customHeight="1" x14ac:dyDescent="0.25">
      <c r="A13" s="201"/>
      <c r="B13" s="203"/>
      <c r="C13" s="205"/>
      <c r="D13" s="54" t="s">
        <v>16</v>
      </c>
      <c r="E13" s="52">
        <f t="shared" si="0"/>
        <v>0</v>
      </c>
      <c r="F13" s="206">
        <v>0</v>
      </c>
      <c r="G13" s="206"/>
      <c r="H13" s="206"/>
      <c r="I13" s="206"/>
      <c r="J13" s="206"/>
      <c r="K13" s="52">
        <v>0</v>
      </c>
      <c r="L13" s="52">
        <v>0</v>
      </c>
      <c r="M13" s="52">
        <v>0</v>
      </c>
      <c r="N13" s="52">
        <v>0</v>
      </c>
      <c r="O13" s="204"/>
    </row>
    <row r="14" spans="1:15" ht="38.25" x14ac:dyDescent="0.25">
      <c r="A14" s="201"/>
      <c r="B14" s="203"/>
      <c r="C14" s="205"/>
      <c r="D14" s="54" t="s">
        <v>3</v>
      </c>
      <c r="E14" s="52">
        <f t="shared" si="0"/>
        <v>3500</v>
      </c>
      <c r="F14" s="206">
        <f>700</f>
        <v>700</v>
      </c>
      <c r="G14" s="206"/>
      <c r="H14" s="206"/>
      <c r="I14" s="206"/>
      <c r="J14" s="206"/>
      <c r="K14" s="52">
        <f>700</f>
        <v>700</v>
      </c>
      <c r="L14" s="52">
        <f>700</f>
        <v>700</v>
      </c>
      <c r="M14" s="52">
        <f>700</f>
        <v>700</v>
      </c>
      <c r="N14" s="52">
        <f>700</f>
        <v>700</v>
      </c>
      <c r="O14" s="204"/>
    </row>
    <row r="15" spans="1:15" ht="72.75" customHeight="1" x14ac:dyDescent="0.25">
      <c r="A15" s="201"/>
      <c r="B15" s="203"/>
      <c r="C15" s="205"/>
      <c r="D15" s="54" t="s">
        <v>17</v>
      </c>
      <c r="E15" s="52">
        <f t="shared" si="0"/>
        <v>0</v>
      </c>
      <c r="F15" s="206">
        <v>0</v>
      </c>
      <c r="G15" s="206"/>
      <c r="H15" s="206"/>
      <c r="I15" s="206"/>
      <c r="J15" s="206"/>
      <c r="K15" s="52">
        <v>0</v>
      </c>
      <c r="L15" s="52">
        <v>0</v>
      </c>
      <c r="M15" s="52">
        <v>0</v>
      </c>
      <c r="N15" s="52">
        <v>0</v>
      </c>
      <c r="O15" s="204"/>
    </row>
    <row r="16" spans="1:15" ht="30.75" customHeight="1" x14ac:dyDescent="0.25">
      <c r="A16" s="201"/>
      <c r="B16" s="225" t="s">
        <v>144</v>
      </c>
      <c r="C16" s="207" t="s">
        <v>207</v>
      </c>
      <c r="D16" s="209"/>
      <c r="E16" s="198" t="s">
        <v>2</v>
      </c>
      <c r="F16" s="211" t="s">
        <v>196</v>
      </c>
      <c r="G16" s="111" t="s">
        <v>48</v>
      </c>
      <c r="H16" s="112"/>
      <c r="I16" s="112"/>
      <c r="J16" s="112"/>
      <c r="K16" s="198" t="s">
        <v>9</v>
      </c>
      <c r="L16" s="198" t="s">
        <v>193</v>
      </c>
      <c r="M16" s="198" t="s">
        <v>194</v>
      </c>
      <c r="N16" s="198" t="s">
        <v>195</v>
      </c>
      <c r="O16" s="204"/>
    </row>
    <row r="17" spans="1:15" ht="30.75" customHeight="1" x14ac:dyDescent="0.25">
      <c r="A17" s="201"/>
      <c r="B17" s="226"/>
      <c r="C17" s="208"/>
      <c r="D17" s="236"/>
      <c r="E17" s="199"/>
      <c r="F17" s="112"/>
      <c r="G17" s="49" t="s">
        <v>28</v>
      </c>
      <c r="H17" s="49" t="s">
        <v>29</v>
      </c>
      <c r="I17" s="49" t="s">
        <v>30</v>
      </c>
      <c r="J17" s="49" t="s">
        <v>31</v>
      </c>
      <c r="K17" s="199"/>
      <c r="L17" s="199"/>
      <c r="M17" s="199"/>
      <c r="N17" s="199"/>
      <c r="O17" s="212"/>
    </row>
    <row r="18" spans="1:15" ht="30.75" customHeight="1" x14ac:dyDescent="0.25">
      <c r="A18" s="202"/>
      <c r="B18" s="226"/>
      <c r="C18" s="208"/>
      <c r="D18" s="236"/>
      <c r="E18" s="55">
        <f>F18+K18+N18+L18+M18</f>
        <v>5</v>
      </c>
      <c r="F18" s="58">
        <f>SUM(G18:J18)</f>
        <v>1</v>
      </c>
      <c r="G18" s="58">
        <v>0</v>
      </c>
      <c r="H18" s="58">
        <v>0</v>
      </c>
      <c r="I18" s="58">
        <v>0</v>
      </c>
      <c r="J18" s="58">
        <v>1</v>
      </c>
      <c r="K18" s="58">
        <v>1</v>
      </c>
      <c r="L18" s="58">
        <v>1</v>
      </c>
      <c r="M18" s="58">
        <v>1</v>
      </c>
      <c r="N18" s="58">
        <v>1</v>
      </c>
      <c r="O18" s="212"/>
    </row>
    <row r="19" spans="1:15" ht="21.75" customHeight="1" x14ac:dyDescent="0.25">
      <c r="A19" s="200" t="s">
        <v>60</v>
      </c>
      <c r="B19" s="220" t="s">
        <v>34</v>
      </c>
      <c r="C19" s="221"/>
      <c r="D19" s="51" t="s">
        <v>26</v>
      </c>
      <c r="E19" s="52">
        <f>SUM(F19:N19)</f>
        <v>3500</v>
      </c>
      <c r="F19" s="235">
        <f>F6</f>
        <v>700</v>
      </c>
      <c r="G19" s="235"/>
      <c r="H19" s="235"/>
      <c r="I19" s="235"/>
      <c r="J19" s="235"/>
      <c r="K19" s="57">
        <f t="shared" ref="K19:L23" si="3">K6</f>
        <v>700</v>
      </c>
      <c r="L19" s="57">
        <f t="shared" si="3"/>
        <v>700</v>
      </c>
      <c r="M19" s="57">
        <f t="shared" ref="M19:N23" si="4">M6</f>
        <v>700</v>
      </c>
      <c r="N19" s="57">
        <f t="shared" si="4"/>
        <v>700</v>
      </c>
      <c r="O19" s="223"/>
    </row>
    <row r="20" spans="1:15" ht="36" customHeight="1" x14ac:dyDescent="0.25">
      <c r="A20" s="205"/>
      <c r="B20" s="222"/>
      <c r="C20" s="221"/>
      <c r="D20" s="54" t="s">
        <v>15</v>
      </c>
      <c r="E20" s="52">
        <f>SUM(F20:N20)</f>
        <v>0</v>
      </c>
      <c r="F20" s="235">
        <f>F7</f>
        <v>0</v>
      </c>
      <c r="G20" s="235"/>
      <c r="H20" s="235"/>
      <c r="I20" s="235"/>
      <c r="J20" s="235"/>
      <c r="K20" s="57">
        <f t="shared" si="3"/>
        <v>0</v>
      </c>
      <c r="L20" s="57">
        <f t="shared" si="3"/>
        <v>0</v>
      </c>
      <c r="M20" s="57">
        <f t="shared" si="4"/>
        <v>0</v>
      </c>
      <c r="N20" s="57">
        <f t="shared" si="4"/>
        <v>0</v>
      </c>
      <c r="O20" s="223"/>
    </row>
    <row r="21" spans="1:15" ht="36.75" customHeight="1" x14ac:dyDescent="0.25">
      <c r="A21" s="205"/>
      <c r="B21" s="222"/>
      <c r="C21" s="221"/>
      <c r="D21" s="54" t="s">
        <v>16</v>
      </c>
      <c r="E21" s="52">
        <f>SUM(F21:N21)</f>
        <v>0</v>
      </c>
      <c r="F21" s="235">
        <f>F8</f>
        <v>0</v>
      </c>
      <c r="G21" s="235"/>
      <c r="H21" s="235"/>
      <c r="I21" s="235"/>
      <c r="J21" s="235"/>
      <c r="K21" s="57">
        <f t="shared" si="3"/>
        <v>0</v>
      </c>
      <c r="L21" s="57">
        <f t="shared" si="3"/>
        <v>0</v>
      </c>
      <c r="M21" s="57">
        <f t="shared" si="4"/>
        <v>0</v>
      </c>
      <c r="N21" s="57">
        <f t="shared" si="4"/>
        <v>0</v>
      </c>
      <c r="O21" s="223"/>
    </row>
    <row r="22" spans="1:15" ht="42" customHeight="1" x14ac:dyDescent="0.25">
      <c r="A22" s="205"/>
      <c r="B22" s="222"/>
      <c r="C22" s="221"/>
      <c r="D22" s="54" t="s">
        <v>3</v>
      </c>
      <c r="E22" s="52">
        <f>SUM(F22:N22)</f>
        <v>3500</v>
      </c>
      <c r="F22" s="235">
        <f>F9</f>
        <v>700</v>
      </c>
      <c r="G22" s="235"/>
      <c r="H22" s="235"/>
      <c r="I22" s="235"/>
      <c r="J22" s="235"/>
      <c r="K22" s="57">
        <f t="shared" si="3"/>
        <v>700</v>
      </c>
      <c r="L22" s="57">
        <f t="shared" si="3"/>
        <v>700</v>
      </c>
      <c r="M22" s="57">
        <f t="shared" si="4"/>
        <v>700</v>
      </c>
      <c r="N22" s="57">
        <f t="shared" si="4"/>
        <v>700</v>
      </c>
      <c r="O22" s="223"/>
    </row>
    <row r="23" spans="1:15" ht="39.75" customHeight="1" x14ac:dyDescent="0.25">
      <c r="A23" s="205"/>
      <c r="B23" s="222"/>
      <c r="C23" s="221"/>
      <c r="D23" s="54" t="s">
        <v>17</v>
      </c>
      <c r="E23" s="52">
        <f>SUM(F23:N23)</f>
        <v>0</v>
      </c>
      <c r="F23" s="235">
        <f>F10</f>
        <v>0</v>
      </c>
      <c r="G23" s="235"/>
      <c r="H23" s="235"/>
      <c r="I23" s="235"/>
      <c r="J23" s="235"/>
      <c r="K23" s="57">
        <f t="shared" si="3"/>
        <v>0</v>
      </c>
      <c r="L23" s="57">
        <f t="shared" si="3"/>
        <v>0</v>
      </c>
      <c r="M23" s="57">
        <f t="shared" si="4"/>
        <v>0</v>
      </c>
      <c r="N23" s="57">
        <f t="shared" si="4"/>
        <v>0</v>
      </c>
      <c r="O23" s="223"/>
    </row>
    <row r="24" spans="1:15" x14ac:dyDescent="0.25">
      <c r="E24" t="s">
        <v>202</v>
      </c>
      <c r="F24" s="48">
        <f>F19</f>
        <v>700</v>
      </c>
    </row>
    <row r="25" spans="1:15" x14ac:dyDescent="0.25">
      <c r="E25" t="s">
        <v>203</v>
      </c>
      <c r="F25" s="48">
        <f>F20</f>
        <v>0</v>
      </c>
    </row>
    <row r="26" spans="1:15" x14ac:dyDescent="0.25">
      <c r="E26" t="s">
        <v>204</v>
      </c>
      <c r="F26" s="48">
        <f>F21</f>
        <v>0</v>
      </c>
    </row>
    <row r="27" spans="1:15" x14ac:dyDescent="0.25">
      <c r="E27" t="s">
        <v>205</v>
      </c>
      <c r="F27" s="48">
        <f>F22</f>
        <v>700</v>
      </c>
    </row>
    <row r="28" spans="1:15" x14ac:dyDescent="0.25">
      <c r="E28" t="s">
        <v>206</v>
      </c>
      <c r="F28" s="48">
        <f>F23</f>
        <v>0</v>
      </c>
    </row>
  </sheetData>
  <mergeCells count="48">
    <mergeCell ref="F19:J19"/>
    <mergeCell ref="F20:J20"/>
    <mergeCell ref="F21:J21"/>
    <mergeCell ref="F22:J22"/>
    <mergeCell ref="F5:J5"/>
    <mergeCell ref="F6:J6"/>
    <mergeCell ref="F7:J7"/>
    <mergeCell ref="F8:J8"/>
    <mergeCell ref="F9:J9"/>
    <mergeCell ref="A19:A23"/>
    <mergeCell ref="B19:C23"/>
    <mergeCell ref="O19:O23"/>
    <mergeCell ref="A11:A18"/>
    <mergeCell ref="B11:B15"/>
    <mergeCell ref="C11:C15"/>
    <mergeCell ref="F16:F17"/>
    <mergeCell ref="D16:D18"/>
    <mergeCell ref="E16:E17"/>
    <mergeCell ref="O11:O15"/>
    <mergeCell ref="G16:J16"/>
    <mergeCell ref="F14:J14"/>
    <mergeCell ref="F11:J11"/>
    <mergeCell ref="F12:J12"/>
    <mergeCell ref="F13:J13"/>
    <mergeCell ref="F23:J23"/>
    <mergeCell ref="C6:C10"/>
    <mergeCell ref="M16:M17"/>
    <mergeCell ref="N16:N17"/>
    <mergeCell ref="F10:J10"/>
    <mergeCell ref="F15:J15"/>
    <mergeCell ref="K16:K17"/>
    <mergeCell ref="L16:L17"/>
    <mergeCell ref="O6:O10"/>
    <mergeCell ref="B16:B18"/>
    <mergeCell ref="C16:C18"/>
    <mergeCell ref="O16:O18"/>
    <mergeCell ref="A1:O1"/>
    <mergeCell ref="A2:O2"/>
    <mergeCell ref="A3:A4"/>
    <mergeCell ref="B3:B4"/>
    <mergeCell ref="C3:C4"/>
    <mergeCell ref="D3:D4"/>
    <mergeCell ref="E3:E4"/>
    <mergeCell ref="F3:N3"/>
    <mergeCell ref="O3:O4"/>
    <mergeCell ref="F4:J4"/>
    <mergeCell ref="A6:A10"/>
    <mergeCell ref="B6:B10"/>
  </mergeCells>
  <pageMargins left="0.70866141732283472" right="0.70866141732283472" top="0.74803149606299213" bottom="0.74803149606299213" header="0.31496062992125984" footer="0.31496062992125984"/>
  <pageSetup paperSize="9" scale="68" firstPageNumber="31" fitToHeight="0" orientation="landscape" useFirstPageNumber="1" r:id="rId1"/>
  <headerFooter>
    <oddHeader>&amp;C&amp;P</oddHeader>
  </headerFooter>
  <rowBreaks count="1" manualBreakCount="1">
    <brk id="18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70"/>
  <sheetViews>
    <sheetView tabSelected="1" view="pageBreakPreview" topLeftCell="A58" zoomScale="115" zoomScaleNormal="100" zoomScaleSheetLayoutView="115" workbookViewId="0">
      <selection activeCell="F53" sqref="F53:J53"/>
    </sheetView>
  </sheetViews>
  <sheetFormatPr defaultRowHeight="15" x14ac:dyDescent="0.25"/>
  <cols>
    <col min="1" max="1" width="7.42578125" customWidth="1"/>
    <col min="2" max="2" width="18.28515625" customWidth="1"/>
    <col min="3" max="3" width="12.5703125" customWidth="1"/>
    <col min="4" max="4" width="15.85546875" customWidth="1"/>
    <col min="5" max="5" width="14.5703125" bestFit="1" customWidth="1"/>
    <col min="6" max="6" width="7.5703125" customWidth="1"/>
    <col min="7" max="7" width="2.28515625" customWidth="1"/>
    <col min="8" max="8" width="2.140625" customWidth="1"/>
    <col min="9" max="9" width="2.42578125" customWidth="1"/>
    <col min="10" max="10" width="0.7109375" customWidth="1"/>
    <col min="11" max="11" width="11.28515625" customWidth="1"/>
    <col min="12" max="12" width="11.28515625" style="40" bestFit="1" customWidth="1"/>
    <col min="13" max="13" width="11.7109375" style="40" bestFit="1" customWidth="1"/>
    <col min="14" max="14" width="11.42578125" customWidth="1"/>
    <col min="15" max="15" width="22.5703125" customWidth="1"/>
  </cols>
  <sheetData>
    <row r="1" spans="1:16" ht="44.25" customHeight="1" x14ac:dyDescent="0.25">
      <c r="A1" s="78" t="s">
        <v>81</v>
      </c>
      <c r="B1" s="78"/>
      <c r="C1" s="78"/>
      <c r="D1" s="78"/>
      <c r="E1" s="78"/>
      <c r="F1" s="78"/>
      <c r="G1" s="78"/>
      <c r="H1" s="78"/>
      <c r="I1" s="78"/>
      <c r="J1" s="78"/>
      <c r="K1" s="124"/>
      <c r="L1" s="124"/>
      <c r="M1" s="124"/>
      <c r="N1" s="124"/>
      <c r="O1" s="124"/>
    </row>
    <row r="2" spans="1:16" ht="15.75" x14ac:dyDescent="0.25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4"/>
      <c r="L2" s="234"/>
      <c r="M2" s="234"/>
      <c r="N2" s="234"/>
      <c r="O2" s="234"/>
    </row>
    <row r="3" spans="1:16" x14ac:dyDescent="0.25">
      <c r="A3" s="215" t="s">
        <v>7</v>
      </c>
      <c r="B3" s="215" t="s">
        <v>22</v>
      </c>
      <c r="C3" s="215" t="s">
        <v>23</v>
      </c>
      <c r="D3" s="215" t="s">
        <v>5</v>
      </c>
      <c r="E3" s="215" t="s">
        <v>24</v>
      </c>
      <c r="F3" s="215" t="s">
        <v>6</v>
      </c>
      <c r="G3" s="205"/>
      <c r="H3" s="205"/>
      <c r="I3" s="205"/>
      <c r="J3" s="205"/>
      <c r="K3" s="205"/>
      <c r="L3" s="205"/>
      <c r="M3" s="205"/>
      <c r="N3" s="205"/>
      <c r="O3" s="215" t="s">
        <v>25</v>
      </c>
      <c r="P3" s="1"/>
    </row>
    <row r="4" spans="1:16" ht="43.5" customHeight="1" x14ac:dyDescent="0.25">
      <c r="A4" s="215"/>
      <c r="B4" s="205"/>
      <c r="C4" s="205"/>
      <c r="D4" s="205"/>
      <c r="E4" s="205"/>
      <c r="F4" s="215" t="s">
        <v>35</v>
      </c>
      <c r="G4" s="241"/>
      <c r="H4" s="241"/>
      <c r="I4" s="241"/>
      <c r="J4" s="241"/>
      <c r="K4" s="12" t="s">
        <v>9</v>
      </c>
      <c r="L4" s="59" t="s">
        <v>193</v>
      </c>
      <c r="M4" s="59" t="s">
        <v>194</v>
      </c>
      <c r="N4" s="12" t="s">
        <v>195</v>
      </c>
      <c r="O4" s="205"/>
      <c r="P4" s="1"/>
    </row>
    <row r="5" spans="1:16" x14ac:dyDescent="0.25">
      <c r="A5" s="50">
        <v>1</v>
      </c>
      <c r="B5" s="12">
        <v>2</v>
      </c>
      <c r="C5" s="12">
        <v>3</v>
      </c>
      <c r="D5" s="12">
        <v>4</v>
      </c>
      <c r="E5" s="12">
        <v>5</v>
      </c>
      <c r="F5" s="238">
        <v>6</v>
      </c>
      <c r="G5" s="238"/>
      <c r="H5" s="238"/>
      <c r="I5" s="238"/>
      <c r="J5" s="238"/>
      <c r="K5" s="12">
        <v>7</v>
      </c>
      <c r="L5" s="59">
        <v>8</v>
      </c>
      <c r="M5" s="59">
        <v>9</v>
      </c>
      <c r="N5" s="12">
        <v>10</v>
      </c>
      <c r="O5" s="12">
        <v>11</v>
      </c>
      <c r="P5" s="1"/>
    </row>
    <row r="6" spans="1:16" ht="15" customHeight="1" x14ac:dyDescent="0.25">
      <c r="A6" s="200">
        <v>1</v>
      </c>
      <c r="B6" s="240" t="s">
        <v>125</v>
      </c>
      <c r="C6" s="204" t="s">
        <v>207</v>
      </c>
      <c r="D6" s="51" t="s">
        <v>26</v>
      </c>
      <c r="E6" s="41">
        <f t="shared" ref="E6:E50" si="0">SUM(F6:N6)</f>
        <v>123614.03257000001</v>
      </c>
      <c r="F6" s="237">
        <f>F11+F16+F21+F36</f>
        <v>23390.484520000002</v>
      </c>
      <c r="G6" s="237"/>
      <c r="H6" s="237"/>
      <c r="I6" s="237"/>
      <c r="J6" s="237"/>
      <c r="K6" s="41">
        <f>SUM(K7:K10)</f>
        <v>24326.103899999998</v>
      </c>
      <c r="L6" s="38">
        <f>SUM(L7:L10)</f>
        <v>25299.14805</v>
      </c>
      <c r="M6" s="38">
        <f>SUM(M7:M10)</f>
        <v>25299.14805</v>
      </c>
      <c r="N6" s="41">
        <f>SUM(N7:N10)</f>
        <v>25299.14805</v>
      </c>
      <c r="O6" s="204" t="s">
        <v>198</v>
      </c>
      <c r="P6" s="1"/>
    </row>
    <row r="7" spans="1:16" ht="42" customHeight="1" x14ac:dyDescent="0.25">
      <c r="A7" s="205"/>
      <c r="B7" s="240"/>
      <c r="C7" s="205"/>
      <c r="D7" s="54" t="s">
        <v>15</v>
      </c>
      <c r="E7" s="41">
        <f t="shared" si="0"/>
        <v>0</v>
      </c>
      <c r="F7" s="237">
        <f>F12+F17+F22+F37</f>
        <v>0</v>
      </c>
      <c r="G7" s="237"/>
      <c r="H7" s="237"/>
      <c r="I7" s="237"/>
      <c r="J7" s="237"/>
      <c r="K7" s="32">
        <f t="shared" ref="K7:N10" si="1">K12+K17+K22+K37</f>
        <v>0</v>
      </c>
      <c r="L7" s="46">
        <f t="shared" si="1"/>
        <v>0</v>
      </c>
      <c r="M7" s="46">
        <f t="shared" si="1"/>
        <v>0</v>
      </c>
      <c r="N7" s="32">
        <f t="shared" si="1"/>
        <v>0</v>
      </c>
      <c r="O7" s="204"/>
      <c r="P7" s="1"/>
    </row>
    <row r="8" spans="1:16" ht="42" customHeight="1" x14ac:dyDescent="0.25">
      <c r="A8" s="205"/>
      <c r="B8" s="240"/>
      <c r="C8" s="205"/>
      <c r="D8" s="54" t="s">
        <v>16</v>
      </c>
      <c r="E8" s="41">
        <f t="shared" si="0"/>
        <v>0</v>
      </c>
      <c r="F8" s="237">
        <f>F13+F18+F23+F38</f>
        <v>0</v>
      </c>
      <c r="G8" s="237"/>
      <c r="H8" s="237"/>
      <c r="I8" s="237"/>
      <c r="J8" s="237"/>
      <c r="K8" s="32">
        <f t="shared" si="1"/>
        <v>0</v>
      </c>
      <c r="L8" s="46">
        <f t="shared" si="1"/>
        <v>0</v>
      </c>
      <c r="M8" s="46">
        <f t="shared" si="1"/>
        <v>0</v>
      </c>
      <c r="N8" s="32">
        <f t="shared" si="1"/>
        <v>0</v>
      </c>
      <c r="O8" s="204"/>
      <c r="P8" s="1"/>
    </row>
    <row r="9" spans="1:16" ht="42.75" customHeight="1" x14ac:dyDescent="0.25">
      <c r="A9" s="205"/>
      <c r="B9" s="240"/>
      <c r="C9" s="205"/>
      <c r="D9" s="54" t="s">
        <v>3</v>
      </c>
      <c r="E9" s="41">
        <f t="shared" si="0"/>
        <v>123614.03257000001</v>
      </c>
      <c r="F9" s="237">
        <f>F14+F19+F24+F39</f>
        <v>23390.484520000002</v>
      </c>
      <c r="G9" s="237"/>
      <c r="H9" s="237"/>
      <c r="I9" s="237"/>
      <c r="J9" s="237"/>
      <c r="K9" s="32">
        <f t="shared" si="1"/>
        <v>24326.103899999998</v>
      </c>
      <c r="L9" s="46">
        <f t="shared" si="1"/>
        <v>25299.14805</v>
      </c>
      <c r="M9" s="46">
        <f t="shared" si="1"/>
        <v>25299.14805</v>
      </c>
      <c r="N9" s="32">
        <f t="shared" si="1"/>
        <v>25299.14805</v>
      </c>
      <c r="O9" s="204"/>
      <c r="P9" s="1"/>
    </row>
    <row r="10" spans="1:16" ht="30" customHeight="1" x14ac:dyDescent="0.25">
      <c r="A10" s="205"/>
      <c r="B10" s="240"/>
      <c r="C10" s="205"/>
      <c r="D10" s="13" t="s">
        <v>17</v>
      </c>
      <c r="E10" s="41">
        <f t="shared" si="0"/>
        <v>0</v>
      </c>
      <c r="F10" s="237">
        <f>F15+F20+F25+F40</f>
        <v>0</v>
      </c>
      <c r="G10" s="237"/>
      <c r="H10" s="237"/>
      <c r="I10" s="237"/>
      <c r="J10" s="237"/>
      <c r="K10" s="32">
        <f t="shared" si="1"/>
        <v>0</v>
      </c>
      <c r="L10" s="46">
        <f t="shared" si="1"/>
        <v>0</v>
      </c>
      <c r="M10" s="46">
        <f t="shared" si="1"/>
        <v>0</v>
      </c>
      <c r="N10" s="32">
        <f t="shared" si="1"/>
        <v>0</v>
      </c>
      <c r="O10" s="204"/>
      <c r="P10" s="1"/>
    </row>
    <row r="11" spans="1:16" ht="21" customHeight="1" x14ac:dyDescent="0.25">
      <c r="A11" s="200" t="s">
        <v>27</v>
      </c>
      <c r="B11" s="242" t="s">
        <v>188</v>
      </c>
      <c r="C11" s="204" t="s">
        <v>207</v>
      </c>
      <c r="D11" s="51" t="s">
        <v>26</v>
      </c>
      <c r="E11" s="41">
        <f t="shared" si="0"/>
        <v>0</v>
      </c>
      <c r="F11" s="237">
        <f>SUM(F12:J15)</f>
        <v>0</v>
      </c>
      <c r="G11" s="237"/>
      <c r="H11" s="237"/>
      <c r="I11" s="237"/>
      <c r="J11" s="237"/>
      <c r="K11" s="41">
        <f>SUM(K12:K15)</f>
        <v>0</v>
      </c>
      <c r="L11" s="38">
        <f>SUM(L12:L15)</f>
        <v>0</v>
      </c>
      <c r="M11" s="38">
        <f>SUM(M12:M15)</f>
        <v>0</v>
      </c>
      <c r="N11" s="41">
        <f>SUM(N12:N15)</f>
        <v>0</v>
      </c>
      <c r="O11" s="204" t="s">
        <v>198</v>
      </c>
      <c r="P11" s="1"/>
    </row>
    <row r="12" spans="1:16" ht="40.5" customHeight="1" x14ac:dyDescent="0.25">
      <c r="A12" s="201"/>
      <c r="B12" s="242"/>
      <c r="C12" s="205"/>
      <c r="D12" s="54" t="s">
        <v>15</v>
      </c>
      <c r="E12" s="41">
        <f t="shared" si="0"/>
        <v>0</v>
      </c>
      <c r="F12" s="237">
        <v>0</v>
      </c>
      <c r="G12" s="237"/>
      <c r="H12" s="237"/>
      <c r="I12" s="237"/>
      <c r="J12" s="237"/>
      <c r="K12" s="41">
        <v>0</v>
      </c>
      <c r="L12" s="38">
        <v>0</v>
      </c>
      <c r="M12" s="38">
        <v>0</v>
      </c>
      <c r="N12" s="41">
        <v>0</v>
      </c>
      <c r="O12" s="204"/>
      <c r="P12" s="1"/>
    </row>
    <row r="13" spans="1:16" ht="41.25" customHeight="1" x14ac:dyDescent="0.25">
      <c r="A13" s="201"/>
      <c r="B13" s="242"/>
      <c r="C13" s="205"/>
      <c r="D13" s="54" t="s">
        <v>16</v>
      </c>
      <c r="E13" s="41">
        <f t="shared" si="0"/>
        <v>0</v>
      </c>
      <c r="F13" s="237">
        <v>0</v>
      </c>
      <c r="G13" s="237"/>
      <c r="H13" s="237"/>
      <c r="I13" s="237"/>
      <c r="J13" s="237"/>
      <c r="K13" s="41">
        <v>0</v>
      </c>
      <c r="L13" s="38">
        <v>0</v>
      </c>
      <c r="M13" s="38">
        <v>0</v>
      </c>
      <c r="N13" s="41">
        <v>0</v>
      </c>
      <c r="O13" s="204"/>
      <c r="P13" s="1"/>
    </row>
    <row r="14" spans="1:16" ht="44.25" customHeight="1" x14ac:dyDescent="0.25">
      <c r="A14" s="201"/>
      <c r="B14" s="242"/>
      <c r="C14" s="205"/>
      <c r="D14" s="54" t="s">
        <v>3</v>
      </c>
      <c r="E14" s="41">
        <f t="shared" si="0"/>
        <v>0</v>
      </c>
      <c r="F14" s="237">
        <v>0</v>
      </c>
      <c r="G14" s="237"/>
      <c r="H14" s="237"/>
      <c r="I14" s="237"/>
      <c r="J14" s="237"/>
      <c r="K14" s="41">
        <v>0</v>
      </c>
      <c r="L14" s="38">
        <v>0</v>
      </c>
      <c r="M14" s="38">
        <v>0</v>
      </c>
      <c r="N14" s="41">
        <v>0</v>
      </c>
      <c r="O14" s="204"/>
      <c r="P14" s="1"/>
    </row>
    <row r="15" spans="1:16" ht="28.5" customHeight="1" x14ac:dyDescent="0.25">
      <c r="A15" s="201"/>
      <c r="B15" s="242"/>
      <c r="C15" s="205"/>
      <c r="D15" s="54" t="s">
        <v>17</v>
      </c>
      <c r="E15" s="41">
        <f t="shared" si="0"/>
        <v>0</v>
      </c>
      <c r="F15" s="237">
        <v>0</v>
      </c>
      <c r="G15" s="237"/>
      <c r="H15" s="237"/>
      <c r="I15" s="237"/>
      <c r="J15" s="237"/>
      <c r="K15" s="41">
        <v>0</v>
      </c>
      <c r="L15" s="38">
        <v>0</v>
      </c>
      <c r="M15" s="38">
        <v>0</v>
      </c>
      <c r="N15" s="41">
        <v>0</v>
      </c>
      <c r="O15" s="204"/>
      <c r="P15" s="1"/>
    </row>
    <row r="16" spans="1:16" ht="28.5" customHeight="1" x14ac:dyDescent="0.25">
      <c r="A16" s="200" t="s">
        <v>68</v>
      </c>
      <c r="B16" s="242" t="s">
        <v>126</v>
      </c>
      <c r="C16" s="204" t="s">
        <v>207</v>
      </c>
      <c r="D16" s="51" t="s">
        <v>26</v>
      </c>
      <c r="E16" s="41">
        <f t="shared" si="0"/>
        <v>0</v>
      </c>
      <c r="F16" s="237">
        <f>SUM(F17:J20)</f>
        <v>0</v>
      </c>
      <c r="G16" s="237"/>
      <c r="H16" s="237"/>
      <c r="I16" s="237"/>
      <c r="J16" s="237"/>
      <c r="K16" s="41">
        <f>SUM(K17:K20)</f>
        <v>0</v>
      </c>
      <c r="L16" s="38">
        <f>SUM(L17:L20)</f>
        <v>0</v>
      </c>
      <c r="M16" s="38">
        <f>SUM(M17:M20)</f>
        <v>0</v>
      </c>
      <c r="N16" s="41">
        <f>SUM(N17:N20)</f>
        <v>0</v>
      </c>
      <c r="O16" s="204" t="s">
        <v>198</v>
      </c>
      <c r="P16" s="1"/>
    </row>
    <row r="17" spans="1:16" ht="38.25" x14ac:dyDescent="0.25">
      <c r="A17" s="223"/>
      <c r="B17" s="242"/>
      <c r="C17" s="205"/>
      <c r="D17" s="54" t="s">
        <v>15</v>
      </c>
      <c r="E17" s="41">
        <f t="shared" si="0"/>
        <v>0</v>
      </c>
      <c r="F17" s="237">
        <v>0</v>
      </c>
      <c r="G17" s="237"/>
      <c r="H17" s="237"/>
      <c r="I17" s="237"/>
      <c r="J17" s="237"/>
      <c r="K17" s="41">
        <v>0</v>
      </c>
      <c r="L17" s="38">
        <v>0</v>
      </c>
      <c r="M17" s="38">
        <v>0</v>
      </c>
      <c r="N17" s="41">
        <v>0</v>
      </c>
      <c r="O17" s="204"/>
      <c r="P17" s="1"/>
    </row>
    <row r="18" spans="1:16" ht="38.25" x14ac:dyDescent="0.25">
      <c r="A18" s="223"/>
      <c r="B18" s="242"/>
      <c r="C18" s="205"/>
      <c r="D18" s="54" t="s">
        <v>16</v>
      </c>
      <c r="E18" s="41">
        <f t="shared" si="0"/>
        <v>0</v>
      </c>
      <c r="F18" s="237">
        <v>0</v>
      </c>
      <c r="G18" s="237"/>
      <c r="H18" s="237"/>
      <c r="I18" s="237"/>
      <c r="J18" s="237"/>
      <c r="K18" s="41">
        <v>0</v>
      </c>
      <c r="L18" s="38">
        <v>0</v>
      </c>
      <c r="M18" s="38">
        <v>0</v>
      </c>
      <c r="N18" s="41">
        <v>0</v>
      </c>
      <c r="O18" s="204"/>
      <c r="P18" s="1"/>
    </row>
    <row r="19" spans="1:16" ht="51" x14ac:dyDescent="0.25">
      <c r="A19" s="223"/>
      <c r="B19" s="242"/>
      <c r="C19" s="205"/>
      <c r="D19" s="54" t="s">
        <v>3</v>
      </c>
      <c r="E19" s="41">
        <f t="shared" si="0"/>
        <v>0</v>
      </c>
      <c r="F19" s="237">
        <v>0</v>
      </c>
      <c r="G19" s="237"/>
      <c r="H19" s="237"/>
      <c r="I19" s="237"/>
      <c r="J19" s="237"/>
      <c r="K19" s="41">
        <v>0</v>
      </c>
      <c r="L19" s="38">
        <v>0</v>
      </c>
      <c r="M19" s="38">
        <v>0</v>
      </c>
      <c r="N19" s="41">
        <v>0</v>
      </c>
      <c r="O19" s="204"/>
      <c r="P19" s="1"/>
    </row>
    <row r="20" spans="1:16" ht="45.75" customHeight="1" x14ac:dyDescent="0.25">
      <c r="A20" s="223"/>
      <c r="B20" s="242"/>
      <c r="C20" s="205"/>
      <c r="D20" s="54" t="s">
        <v>17</v>
      </c>
      <c r="E20" s="41">
        <f t="shared" si="0"/>
        <v>0</v>
      </c>
      <c r="F20" s="237">
        <v>0</v>
      </c>
      <c r="G20" s="237"/>
      <c r="H20" s="237"/>
      <c r="I20" s="237"/>
      <c r="J20" s="237"/>
      <c r="K20" s="41">
        <v>0</v>
      </c>
      <c r="L20" s="38">
        <v>0</v>
      </c>
      <c r="M20" s="38">
        <v>0</v>
      </c>
      <c r="N20" s="41">
        <v>0</v>
      </c>
      <c r="O20" s="204"/>
      <c r="P20" s="1"/>
    </row>
    <row r="21" spans="1:16" ht="28.5" customHeight="1" x14ac:dyDescent="0.25">
      <c r="A21" s="200" t="s">
        <v>67</v>
      </c>
      <c r="B21" s="242" t="s">
        <v>127</v>
      </c>
      <c r="C21" s="204" t="s">
        <v>207</v>
      </c>
      <c r="D21" s="51" t="s">
        <v>26</v>
      </c>
      <c r="E21" s="41">
        <f t="shared" si="0"/>
        <v>123614.03257000001</v>
      </c>
      <c r="F21" s="237">
        <f>SUM(F22:J25)</f>
        <v>23390.484520000002</v>
      </c>
      <c r="G21" s="237"/>
      <c r="H21" s="237"/>
      <c r="I21" s="237"/>
      <c r="J21" s="237"/>
      <c r="K21" s="41">
        <f t="shared" ref="K21:N25" si="2">K26+K31</f>
        <v>24326.103899999998</v>
      </c>
      <c r="L21" s="38">
        <f t="shared" si="2"/>
        <v>25299.14805</v>
      </c>
      <c r="M21" s="38">
        <f t="shared" si="2"/>
        <v>25299.14805</v>
      </c>
      <c r="N21" s="41">
        <f t="shared" si="2"/>
        <v>25299.14805</v>
      </c>
      <c r="O21" s="93" t="s">
        <v>74</v>
      </c>
      <c r="P21" s="1"/>
    </row>
    <row r="22" spans="1:16" ht="38.25" x14ac:dyDescent="0.25">
      <c r="A22" s="223"/>
      <c r="B22" s="242"/>
      <c r="C22" s="205"/>
      <c r="D22" s="54" t="s">
        <v>15</v>
      </c>
      <c r="E22" s="41">
        <f t="shared" si="0"/>
        <v>0</v>
      </c>
      <c r="F22" s="237">
        <v>0</v>
      </c>
      <c r="G22" s="237"/>
      <c r="H22" s="237"/>
      <c r="I22" s="237"/>
      <c r="J22" s="237"/>
      <c r="K22" s="41">
        <f t="shared" si="2"/>
        <v>0</v>
      </c>
      <c r="L22" s="38">
        <f t="shared" si="2"/>
        <v>0</v>
      </c>
      <c r="M22" s="38">
        <f t="shared" si="2"/>
        <v>0</v>
      </c>
      <c r="N22" s="41">
        <f t="shared" si="2"/>
        <v>0</v>
      </c>
      <c r="O22" s="93"/>
      <c r="P22" s="1"/>
    </row>
    <row r="23" spans="1:16" ht="38.25" x14ac:dyDescent="0.25">
      <c r="A23" s="223"/>
      <c r="B23" s="242"/>
      <c r="C23" s="205"/>
      <c r="D23" s="54" t="s">
        <v>16</v>
      </c>
      <c r="E23" s="41">
        <f t="shared" si="0"/>
        <v>0</v>
      </c>
      <c r="F23" s="237">
        <v>0</v>
      </c>
      <c r="G23" s="237"/>
      <c r="H23" s="237"/>
      <c r="I23" s="237"/>
      <c r="J23" s="237"/>
      <c r="K23" s="41">
        <f t="shared" si="2"/>
        <v>0</v>
      </c>
      <c r="L23" s="38">
        <f t="shared" si="2"/>
        <v>0</v>
      </c>
      <c r="M23" s="38">
        <f t="shared" si="2"/>
        <v>0</v>
      </c>
      <c r="N23" s="41">
        <f t="shared" si="2"/>
        <v>0</v>
      </c>
      <c r="O23" s="93"/>
      <c r="P23" s="1"/>
    </row>
    <row r="24" spans="1:16" ht="51" x14ac:dyDescent="0.25">
      <c r="A24" s="223"/>
      <c r="B24" s="242"/>
      <c r="C24" s="205"/>
      <c r="D24" s="54" t="s">
        <v>3</v>
      </c>
      <c r="E24" s="41">
        <f t="shared" si="0"/>
        <v>123614.03257000001</v>
      </c>
      <c r="F24" s="239">
        <v>23390.484520000002</v>
      </c>
      <c r="G24" s="239"/>
      <c r="H24" s="239"/>
      <c r="I24" s="239"/>
      <c r="J24" s="239"/>
      <c r="K24" s="38">
        <v>24326.103899999998</v>
      </c>
      <c r="L24" s="38">
        <v>25299.14805</v>
      </c>
      <c r="M24" s="38">
        <v>25299.14805</v>
      </c>
      <c r="N24" s="38">
        <v>25299.14805</v>
      </c>
      <c r="O24" s="93"/>
      <c r="P24" s="1"/>
    </row>
    <row r="25" spans="1:16" ht="77.25" customHeight="1" x14ac:dyDescent="0.25">
      <c r="A25" s="223"/>
      <c r="B25" s="242"/>
      <c r="C25" s="205"/>
      <c r="D25" s="54" t="s">
        <v>17</v>
      </c>
      <c r="E25" s="41">
        <f t="shared" si="0"/>
        <v>0</v>
      </c>
      <c r="F25" s="237">
        <v>0</v>
      </c>
      <c r="G25" s="237"/>
      <c r="H25" s="237"/>
      <c r="I25" s="237"/>
      <c r="J25" s="237"/>
      <c r="K25" s="41">
        <f t="shared" si="2"/>
        <v>0</v>
      </c>
      <c r="L25" s="38">
        <f t="shared" si="2"/>
        <v>0</v>
      </c>
      <c r="M25" s="38">
        <f t="shared" si="2"/>
        <v>0</v>
      </c>
      <c r="N25" s="41">
        <f t="shared" si="2"/>
        <v>0</v>
      </c>
      <c r="O25" s="93"/>
      <c r="P25" s="1"/>
    </row>
    <row r="26" spans="1:16" ht="15" customHeight="1" x14ac:dyDescent="0.25">
      <c r="A26" s="200" t="s">
        <v>149</v>
      </c>
      <c r="B26" s="242" t="s">
        <v>147</v>
      </c>
      <c r="C26" s="204" t="s">
        <v>207</v>
      </c>
      <c r="D26" s="51" t="s">
        <v>26</v>
      </c>
      <c r="E26" s="41">
        <f t="shared" si="0"/>
        <v>123614.03257000001</v>
      </c>
      <c r="F26" s="237">
        <f>SUM(F27:J30)</f>
        <v>23390.484520000002</v>
      </c>
      <c r="G26" s="237"/>
      <c r="H26" s="237"/>
      <c r="I26" s="237"/>
      <c r="J26" s="237"/>
      <c r="K26" s="41">
        <f>SUM(K27:K30)</f>
        <v>24326.103899999998</v>
      </c>
      <c r="L26" s="38">
        <f>SUM(L27:L30)</f>
        <v>25299.14805</v>
      </c>
      <c r="M26" s="38">
        <f>SUM(M27:M30)</f>
        <v>25299.14805</v>
      </c>
      <c r="N26" s="38">
        <f>SUM(N27:N30)</f>
        <v>25299.14805</v>
      </c>
      <c r="O26" s="93" t="s">
        <v>74</v>
      </c>
      <c r="P26" s="1"/>
    </row>
    <row r="27" spans="1:16" ht="38.25" x14ac:dyDescent="0.25">
      <c r="A27" s="223"/>
      <c r="B27" s="242"/>
      <c r="C27" s="205"/>
      <c r="D27" s="54" t="s">
        <v>15</v>
      </c>
      <c r="E27" s="41">
        <f t="shared" si="0"/>
        <v>0</v>
      </c>
      <c r="F27" s="237">
        <v>0</v>
      </c>
      <c r="G27" s="237"/>
      <c r="H27" s="237"/>
      <c r="I27" s="237"/>
      <c r="J27" s="237"/>
      <c r="K27" s="41">
        <v>0</v>
      </c>
      <c r="L27" s="38">
        <v>0</v>
      </c>
      <c r="M27" s="38">
        <v>0</v>
      </c>
      <c r="N27" s="38">
        <v>0</v>
      </c>
      <c r="O27" s="93"/>
      <c r="P27" s="1"/>
    </row>
    <row r="28" spans="1:16" ht="38.25" x14ac:dyDescent="0.25">
      <c r="A28" s="223"/>
      <c r="B28" s="242"/>
      <c r="C28" s="205"/>
      <c r="D28" s="54" t="s">
        <v>16</v>
      </c>
      <c r="E28" s="41">
        <f t="shared" si="0"/>
        <v>0</v>
      </c>
      <c r="F28" s="237">
        <v>0</v>
      </c>
      <c r="G28" s="237"/>
      <c r="H28" s="237"/>
      <c r="I28" s="237"/>
      <c r="J28" s="237"/>
      <c r="K28" s="41">
        <v>0</v>
      </c>
      <c r="L28" s="38">
        <v>0</v>
      </c>
      <c r="M28" s="38">
        <v>0</v>
      </c>
      <c r="N28" s="38">
        <v>0</v>
      </c>
      <c r="O28" s="93"/>
      <c r="P28" s="1"/>
    </row>
    <row r="29" spans="1:16" ht="51" x14ac:dyDescent="0.25">
      <c r="A29" s="223"/>
      <c r="B29" s="242"/>
      <c r="C29" s="205"/>
      <c r="D29" s="54" t="s">
        <v>3</v>
      </c>
      <c r="E29" s="41">
        <f t="shared" ref="E29" si="3">SUM(F29:N29)</f>
        <v>123614.03257000001</v>
      </c>
      <c r="F29" s="239">
        <v>23390.484520000002</v>
      </c>
      <c r="G29" s="239"/>
      <c r="H29" s="239"/>
      <c r="I29" s="239"/>
      <c r="J29" s="239"/>
      <c r="K29" s="38">
        <v>24326.103899999998</v>
      </c>
      <c r="L29" s="38">
        <v>25299.14805</v>
      </c>
      <c r="M29" s="38">
        <v>25299.14805</v>
      </c>
      <c r="N29" s="38">
        <v>25299.14805</v>
      </c>
      <c r="O29" s="93"/>
      <c r="P29" s="1"/>
    </row>
    <row r="30" spans="1:16" ht="25.5" x14ac:dyDescent="0.25">
      <c r="A30" s="223"/>
      <c r="B30" s="242"/>
      <c r="C30" s="205"/>
      <c r="D30" s="54" t="s">
        <v>17</v>
      </c>
      <c r="E30" s="41">
        <f t="shared" si="0"/>
        <v>0</v>
      </c>
      <c r="F30" s="237">
        <v>0</v>
      </c>
      <c r="G30" s="237"/>
      <c r="H30" s="237"/>
      <c r="I30" s="237"/>
      <c r="J30" s="237"/>
      <c r="K30" s="41">
        <v>0</v>
      </c>
      <c r="L30" s="38">
        <v>0</v>
      </c>
      <c r="M30" s="38">
        <v>0</v>
      </c>
      <c r="N30" s="38">
        <v>0</v>
      </c>
      <c r="O30" s="93"/>
      <c r="P30" s="1"/>
    </row>
    <row r="31" spans="1:16" ht="15" customHeight="1" x14ac:dyDescent="0.25">
      <c r="A31" s="200" t="s">
        <v>150</v>
      </c>
      <c r="B31" s="242" t="s">
        <v>148</v>
      </c>
      <c r="C31" s="204" t="s">
        <v>207</v>
      </c>
      <c r="D31" s="51" t="s">
        <v>26</v>
      </c>
      <c r="E31" s="41">
        <f>SUM(F31:N31)</f>
        <v>0</v>
      </c>
      <c r="F31" s="237">
        <f>SUM(F32:J35)</f>
        <v>0</v>
      </c>
      <c r="G31" s="237"/>
      <c r="H31" s="237"/>
      <c r="I31" s="237"/>
      <c r="J31" s="237"/>
      <c r="K31" s="41">
        <f>SUM(K32:K35)</f>
        <v>0</v>
      </c>
      <c r="L31" s="38">
        <f>SUM(L32:L35)</f>
        <v>0</v>
      </c>
      <c r="M31" s="38">
        <f>SUM(M32:M35)</f>
        <v>0</v>
      </c>
      <c r="N31" s="41">
        <f>SUM(N32:N35)</f>
        <v>0</v>
      </c>
      <c r="O31" s="93" t="s">
        <v>74</v>
      </c>
      <c r="P31" s="1"/>
    </row>
    <row r="32" spans="1:16" ht="38.25" x14ac:dyDescent="0.25">
      <c r="A32" s="223"/>
      <c r="B32" s="242"/>
      <c r="C32" s="205"/>
      <c r="D32" s="54" t="s">
        <v>15</v>
      </c>
      <c r="E32" s="41">
        <f>SUM(F32:N32)</f>
        <v>0</v>
      </c>
      <c r="F32" s="237">
        <v>0</v>
      </c>
      <c r="G32" s="237"/>
      <c r="H32" s="237"/>
      <c r="I32" s="237"/>
      <c r="J32" s="237"/>
      <c r="K32" s="41">
        <v>0</v>
      </c>
      <c r="L32" s="38">
        <v>0</v>
      </c>
      <c r="M32" s="38">
        <v>0</v>
      </c>
      <c r="N32" s="41">
        <v>0</v>
      </c>
      <c r="O32" s="93"/>
      <c r="P32" s="1"/>
    </row>
    <row r="33" spans="1:16" ht="38.25" x14ac:dyDescent="0.25">
      <c r="A33" s="223"/>
      <c r="B33" s="242"/>
      <c r="C33" s="205"/>
      <c r="D33" s="54" t="s">
        <v>16</v>
      </c>
      <c r="E33" s="41">
        <f>SUM(F33:N33)</f>
        <v>0</v>
      </c>
      <c r="F33" s="237">
        <v>0</v>
      </c>
      <c r="G33" s="237"/>
      <c r="H33" s="237"/>
      <c r="I33" s="237"/>
      <c r="J33" s="237"/>
      <c r="K33" s="41">
        <v>0</v>
      </c>
      <c r="L33" s="38">
        <v>0</v>
      </c>
      <c r="M33" s="38">
        <v>0</v>
      </c>
      <c r="N33" s="41">
        <v>0</v>
      </c>
      <c r="O33" s="93"/>
      <c r="P33" s="1"/>
    </row>
    <row r="34" spans="1:16" ht="38.25" customHeight="1" x14ac:dyDescent="0.25">
      <c r="A34" s="223"/>
      <c r="B34" s="242"/>
      <c r="C34" s="205"/>
      <c r="D34" s="54" t="s">
        <v>3</v>
      </c>
      <c r="E34" s="41">
        <f>SUM(F34:N34)</f>
        <v>0</v>
      </c>
      <c r="F34" s="237">
        <v>0</v>
      </c>
      <c r="G34" s="237"/>
      <c r="H34" s="237"/>
      <c r="I34" s="237"/>
      <c r="J34" s="237"/>
      <c r="K34" s="41">
        <v>0</v>
      </c>
      <c r="L34" s="38">
        <v>0</v>
      </c>
      <c r="M34" s="38">
        <v>0</v>
      </c>
      <c r="N34" s="41">
        <v>0</v>
      </c>
      <c r="O34" s="93"/>
      <c r="P34" s="1"/>
    </row>
    <row r="35" spans="1:16" ht="25.5" x14ac:dyDescent="0.25">
      <c r="A35" s="223"/>
      <c r="B35" s="242"/>
      <c r="C35" s="205"/>
      <c r="D35" s="54" t="s">
        <v>17</v>
      </c>
      <c r="E35" s="41">
        <f>SUM(F35:N35)</f>
        <v>0</v>
      </c>
      <c r="F35" s="237">
        <v>0</v>
      </c>
      <c r="G35" s="237"/>
      <c r="H35" s="237"/>
      <c r="I35" s="237"/>
      <c r="J35" s="237"/>
      <c r="K35" s="41">
        <v>0</v>
      </c>
      <c r="L35" s="38">
        <v>0</v>
      </c>
      <c r="M35" s="38">
        <v>0</v>
      </c>
      <c r="N35" s="41">
        <v>0</v>
      </c>
      <c r="O35" s="93"/>
      <c r="P35" s="1"/>
    </row>
    <row r="36" spans="1:16" ht="28.5" customHeight="1" x14ac:dyDescent="0.25">
      <c r="A36" s="200" t="s">
        <v>69</v>
      </c>
      <c r="B36" s="242" t="s">
        <v>128</v>
      </c>
      <c r="C36" s="204" t="s">
        <v>207</v>
      </c>
      <c r="D36" s="51" t="s">
        <v>26</v>
      </c>
      <c r="E36" s="41">
        <f t="shared" si="0"/>
        <v>0</v>
      </c>
      <c r="F36" s="237">
        <f>SUM(F37:J40)</f>
        <v>0</v>
      </c>
      <c r="G36" s="237"/>
      <c r="H36" s="237"/>
      <c r="I36" s="237"/>
      <c r="J36" s="237"/>
      <c r="K36" s="41">
        <v>0</v>
      </c>
      <c r="L36" s="38">
        <f>SUM(L37:L40)</f>
        <v>0</v>
      </c>
      <c r="M36" s="38">
        <f>SUM(M37:M40)</f>
        <v>0</v>
      </c>
      <c r="N36" s="41">
        <f>SUM(N37:N40)</f>
        <v>0</v>
      </c>
      <c r="O36" s="93" t="s">
        <v>74</v>
      </c>
      <c r="P36" s="1"/>
    </row>
    <row r="37" spans="1:16" ht="38.25" x14ac:dyDescent="0.25">
      <c r="A37" s="223"/>
      <c r="B37" s="242"/>
      <c r="C37" s="205"/>
      <c r="D37" s="54" t="s">
        <v>15</v>
      </c>
      <c r="E37" s="41">
        <f t="shared" si="0"/>
        <v>0</v>
      </c>
      <c r="F37" s="237">
        <v>0</v>
      </c>
      <c r="G37" s="237"/>
      <c r="H37" s="237"/>
      <c r="I37" s="237"/>
      <c r="J37" s="237"/>
      <c r="K37" s="41">
        <v>0</v>
      </c>
      <c r="L37" s="38">
        <v>0</v>
      </c>
      <c r="M37" s="38">
        <v>0</v>
      </c>
      <c r="N37" s="41">
        <v>0</v>
      </c>
      <c r="O37" s="93"/>
      <c r="P37" s="1"/>
    </row>
    <row r="38" spans="1:16" ht="38.25" x14ac:dyDescent="0.25">
      <c r="A38" s="223"/>
      <c r="B38" s="242"/>
      <c r="C38" s="205"/>
      <c r="D38" s="54" t="s">
        <v>16</v>
      </c>
      <c r="E38" s="41">
        <f t="shared" si="0"/>
        <v>0</v>
      </c>
      <c r="F38" s="237">
        <v>0</v>
      </c>
      <c r="G38" s="237"/>
      <c r="H38" s="237"/>
      <c r="I38" s="237"/>
      <c r="J38" s="237"/>
      <c r="K38" s="41">
        <v>0</v>
      </c>
      <c r="L38" s="38">
        <v>0</v>
      </c>
      <c r="M38" s="38">
        <v>0</v>
      </c>
      <c r="N38" s="41">
        <v>0</v>
      </c>
      <c r="O38" s="93"/>
      <c r="P38" s="1"/>
    </row>
    <row r="39" spans="1:16" ht="51" x14ac:dyDescent="0.25">
      <c r="A39" s="223"/>
      <c r="B39" s="242"/>
      <c r="C39" s="205"/>
      <c r="D39" s="54" t="s">
        <v>3</v>
      </c>
      <c r="E39" s="41">
        <f t="shared" si="0"/>
        <v>0</v>
      </c>
      <c r="F39" s="237">
        <v>0</v>
      </c>
      <c r="G39" s="237"/>
      <c r="H39" s="237"/>
      <c r="I39" s="237"/>
      <c r="J39" s="237"/>
      <c r="K39" s="41">
        <v>0</v>
      </c>
      <c r="L39" s="41">
        <v>0</v>
      </c>
      <c r="M39" s="38">
        <v>0</v>
      </c>
      <c r="N39" s="41">
        <v>0</v>
      </c>
      <c r="O39" s="93"/>
      <c r="P39" s="1"/>
    </row>
    <row r="40" spans="1:16" ht="114.75" customHeight="1" x14ac:dyDescent="0.25">
      <c r="A40" s="223"/>
      <c r="B40" s="242"/>
      <c r="C40" s="205"/>
      <c r="D40" s="54" t="s">
        <v>17</v>
      </c>
      <c r="E40" s="41">
        <f t="shared" si="0"/>
        <v>0</v>
      </c>
      <c r="F40" s="237">
        <v>0</v>
      </c>
      <c r="G40" s="237"/>
      <c r="H40" s="237"/>
      <c r="I40" s="237"/>
      <c r="J40" s="237"/>
      <c r="K40" s="41">
        <v>0</v>
      </c>
      <c r="L40" s="38">
        <v>0</v>
      </c>
      <c r="M40" s="38">
        <v>0</v>
      </c>
      <c r="N40" s="41">
        <v>0</v>
      </c>
      <c r="O40" s="93"/>
      <c r="P40" s="1"/>
    </row>
    <row r="41" spans="1:16" ht="28.5" customHeight="1" x14ac:dyDescent="0.25">
      <c r="A41" s="200" t="s">
        <v>60</v>
      </c>
      <c r="B41" s="240" t="s">
        <v>132</v>
      </c>
      <c r="C41" s="204" t="s">
        <v>207</v>
      </c>
      <c r="D41" s="51" t="s">
        <v>26</v>
      </c>
      <c r="E41" s="41">
        <f t="shared" si="0"/>
        <v>36762.619999999995</v>
      </c>
      <c r="F41" s="243">
        <f>SUM(F42:J45)</f>
        <v>10460.450000000001</v>
      </c>
      <c r="G41" s="243"/>
      <c r="H41" s="243"/>
      <c r="I41" s="243"/>
      <c r="J41" s="243"/>
      <c r="K41" s="41">
        <f>SUM(K42:K45)</f>
        <v>11620.46</v>
      </c>
      <c r="L41" s="38">
        <f>SUM(L42:L45)</f>
        <v>14681.71</v>
      </c>
      <c r="M41" s="38">
        <f>SUM(M42:M45)</f>
        <v>0</v>
      </c>
      <c r="N41" s="41">
        <f>SUM(N42:N45)</f>
        <v>0</v>
      </c>
      <c r="O41" s="93" t="s">
        <v>160</v>
      </c>
      <c r="P41" s="1"/>
    </row>
    <row r="42" spans="1:16" ht="38.25" x14ac:dyDescent="0.25">
      <c r="A42" s="223"/>
      <c r="B42" s="240"/>
      <c r="C42" s="205"/>
      <c r="D42" s="54" t="s">
        <v>15</v>
      </c>
      <c r="E42" s="41">
        <f t="shared" si="0"/>
        <v>0</v>
      </c>
      <c r="F42" s="237">
        <f>F47</f>
        <v>0</v>
      </c>
      <c r="G42" s="237"/>
      <c r="H42" s="237"/>
      <c r="I42" s="237"/>
      <c r="J42" s="237"/>
      <c r="K42" s="32">
        <f t="shared" ref="K42:N45" si="4">K47</f>
        <v>0</v>
      </c>
      <c r="L42" s="46">
        <f t="shared" si="4"/>
        <v>0</v>
      </c>
      <c r="M42" s="46">
        <f t="shared" si="4"/>
        <v>0</v>
      </c>
      <c r="N42" s="32">
        <f t="shared" si="4"/>
        <v>0</v>
      </c>
      <c r="O42" s="93"/>
      <c r="P42" s="1"/>
    </row>
    <row r="43" spans="1:16" ht="38.25" x14ac:dyDescent="0.25">
      <c r="A43" s="223"/>
      <c r="B43" s="240"/>
      <c r="C43" s="205"/>
      <c r="D43" s="54" t="s">
        <v>16</v>
      </c>
      <c r="E43" s="41">
        <f t="shared" si="0"/>
        <v>36762.619999999995</v>
      </c>
      <c r="F43" s="237">
        <f>F48</f>
        <v>10460.450000000001</v>
      </c>
      <c r="G43" s="237"/>
      <c r="H43" s="237"/>
      <c r="I43" s="237"/>
      <c r="J43" s="237"/>
      <c r="K43" s="32">
        <f t="shared" si="4"/>
        <v>11620.46</v>
      </c>
      <c r="L43" s="46">
        <f t="shared" si="4"/>
        <v>14681.71</v>
      </c>
      <c r="M43" s="46">
        <f t="shared" si="4"/>
        <v>0</v>
      </c>
      <c r="N43" s="32">
        <f t="shared" si="4"/>
        <v>0</v>
      </c>
      <c r="O43" s="93"/>
      <c r="P43" s="1"/>
    </row>
    <row r="44" spans="1:16" ht="51" x14ac:dyDescent="0.25">
      <c r="A44" s="223"/>
      <c r="B44" s="240"/>
      <c r="C44" s="205"/>
      <c r="D44" s="54" t="s">
        <v>3</v>
      </c>
      <c r="E44" s="41">
        <f t="shared" si="0"/>
        <v>0</v>
      </c>
      <c r="F44" s="237">
        <f>F49</f>
        <v>0</v>
      </c>
      <c r="G44" s="237"/>
      <c r="H44" s="237"/>
      <c r="I44" s="237"/>
      <c r="J44" s="237"/>
      <c r="K44" s="32">
        <f t="shared" si="4"/>
        <v>0</v>
      </c>
      <c r="L44" s="46">
        <f t="shared" si="4"/>
        <v>0</v>
      </c>
      <c r="M44" s="46">
        <f t="shared" si="4"/>
        <v>0</v>
      </c>
      <c r="N44" s="32">
        <f t="shared" si="4"/>
        <v>0</v>
      </c>
      <c r="O44" s="93"/>
      <c r="P44" s="1"/>
    </row>
    <row r="45" spans="1:16" ht="28.5" customHeight="1" x14ac:dyDescent="0.25">
      <c r="A45" s="223"/>
      <c r="B45" s="240"/>
      <c r="C45" s="205"/>
      <c r="D45" s="54" t="s">
        <v>17</v>
      </c>
      <c r="E45" s="41">
        <f t="shared" si="0"/>
        <v>0</v>
      </c>
      <c r="F45" s="237">
        <f>F50</f>
        <v>0</v>
      </c>
      <c r="G45" s="237"/>
      <c r="H45" s="237"/>
      <c r="I45" s="237"/>
      <c r="J45" s="237"/>
      <c r="K45" s="32">
        <f t="shared" si="4"/>
        <v>0</v>
      </c>
      <c r="L45" s="46">
        <f t="shared" si="4"/>
        <v>0</v>
      </c>
      <c r="M45" s="46">
        <f t="shared" si="4"/>
        <v>0</v>
      </c>
      <c r="N45" s="32">
        <f t="shared" si="4"/>
        <v>0</v>
      </c>
      <c r="O45" s="93"/>
      <c r="P45" s="1"/>
    </row>
    <row r="46" spans="1:16" ht="28.5" customHeight="1" x14ac:dyDescent="0.25">
      <c r="A46" s="200" t="s">
        <v>70</v>
      </c>
      <c r="B46" s="242" t="s">
        <v>131</v>
      </c>
      <c r="C46" s="204" t="s">
        <v>207</v>
      </c>
      <c r="D46" s="51" t="s">
        <v>26</v>
      </c>
      <c r="E46" s="41">
        <f t="shared" si="0"/>
        <v>36762.619999999995</v>
      </c>
      <c r="F46" s="243">
        <f>SUM(F47:J50)</f>
        <v>10460.450000000001</v>
      </c>
      <c r="G46" s="243"/>
      <c r="H46" s="243"/>
      <c r="I46" s="243"/>
      <c r="J46" s="243"/>
      <c r="K46" s="41">
        <f>SUM(K47:K50)</f>
        <v>11620.46</v>
      </c>
      <c r="L46" s="38">
        <f>SUM(L47:L50)</f>
        <v>14681.71</v>
      </c>
      <c r="M46" s="38">
        <f>SUM(M47:M50)</f>
        <v>0</v>
      </c>
      <c r="N46" s="38">
        <f>SUM(N47:N50)</f>
        <v>0</v>
      </c>
      <c r="O46" s="93" t="s">
        <v>160</v>
      </c>
      <c r="P46" s="1"/>
    </row>
    <row r="47" spans="1:16" ht="38.25" x14ac:dyDescent="0.25">
      <c r="A47" s="223"/>
      <c r="B47" s="242"/>
      <c r="C47" s="205"/>
      <c r="D47" s="54" t="s">
        <v>15</v>
      </c>
      <c r="E47" s="41">
        <f t="shared" si="0"/>
        <v>0</v>
      </c>
      <c r="F47" s="237">
        <v>0</v>
      </c>
      <c r="G47" s="237"/>
      <c r="H47" s="237"/>
      <c r="I47" s="237"/>
      <c r="J47" s="237"/>
      <c r="K47" s="41">
        <v>0</v>
      </c>
      <c r="L47" s="38">
        <v>0</v>
      </c>
      <c r="M47" s="38">
        <v>0</v>
      </c>
      <c r="N47" s="38">
        <v>0</v>
      </c>
      <c r="O47" s="93"/>
      <c r="P47" s="1"/>
    </row>
    <row r="48" spans="1:16" ht="38.25" x14ac:dyDescent="0.25">
      <c r="A48" s="223"/>
      <c r="B48" s="242"/>
      <c r="C48" s="205"/>
      <c r="D48" s="54" t="s">
        <v>16</v>
      </c>
      <c r="E48" s="41">
        <f t="shared" si="0"/>
        <v>36762.619999999995</v>
      </c>
      <c r="F48" s="237">
        <v>10460.450000000001</v>
      </c>
      <c r="G48" s="237"/>
      <c r="H48" s="237"/>
      <c r="I48" s="237"/>
      <c r="J48" s="237"/>
      <c r="K48" s="41">
        <v>11620.46</v>
      </c>
      <c r="L48" s="38">
        <v>14681.71</v>
      </c>
      <c r="M48" s="38">
        <v>0</v>
      </c>
      <c r="N48" s="38">
        <v>0</v>
      </c>
      <c r="O48" s="93"/>
      <c r="P48" s="1"/>
    </row>
    <row r="49" spans="1:16" ht="51" x14ac:dyDescent="0.25">
      <c r="A49" s="223"/>
      <c r="B49" s="242"/>
      <c r="C49" s="205"/>
      <c r="D49" s="54" t="s">
        <v>3</v>
      </c>
      <c r="E49" s="41">
        <f t="shared" si="0"/>
        <v>0</v>
      </c>
      <c r="F49" s="237">
        <v>0</v>
      </c>
      <c r="G49" s="237"/>
      <c r="H49" s="237"/>
      <c r="I49" s="237"/>
      <c r="J49" s="237"/>
      <c r="K49" s="41">
        <v>0</v>
      </c>
      <c r="L49" s="38">
        <v>0</v>
      </c>
      <c r="M49" s="38">
        <v>0</v>
      </c>
      <c r="N49" s="38">
        <v>0</v>
      </c>
      <c r="O49" s="93"/>
      <c r="P49" s="1"/>
    </row>
    <row r="50" spans="1:16" ht="70.5" customHeight="1" x14ac:dyDescent="0.25">
      <c r="A50" s="223"/>
      <c r="B50" s="242"/>
      <c r="C50" s="205"/>
      <c r="D50" s="54" t="s">
        <v>17</v>
      </c>
      <c r="E50" s="41">
        <f t="shared" si="0"/>
        <v>0</v>
      </c>
      <c r="F50" s="237">
        <v>0</v>
      </c>
      <c r="G50" s="237"/>
      <c r="H50" s="237"/>
      <c r="I50" s="237"/>
      <c r="J50" s="237"/>
      <c r="K50" s="41">
        <v>0</v>
      </c>
      <c r="L50" s="38">
        <v>0</v>
      </c>
      <c r="M50" s="38">
        <v>0</v>
      </c>
      <c r="N50" s="38">
        <v>0</v>
      </c>
      <c r="O50" s="93"/>
      <c r="P50" s="1"/>
    </row>
    <row r="51" spans="1:16" ht="28.5" customHeight="1" x14ac:dyDescent="0.25">
      <c r="A51" s="200" t="s">
        <v>71</v>
      </c>
      <c r="B51" s="240" t="s">
        <v>133</v>
      </c>
      <c r="C51" s="204" t="s">
        <v>207</v>
      </c>
      <c r="D51" s="51" t="s">
        <v>26</v>
      </c>
      <c r="E51" s="41">
        <f t="shared" ref="E51:E60" si="5">SUM(F51:N51)</f>
        <v>1699.1680000000001</v>
      </c>
      <c r="F51" s="243">
        <f>SUM(F52:J55)</f>
        <v>1631.441</v>
      </c>
      <c r="G51" s="243"/>
      <c r="H51" s="243"/>
      <c r="I51" s="243"/>
      <c r="J51" s="243"/>
      <c r="K51" s="41">
        <f>SUM(K52:K55)</f>
        <v>31.015000000000001</v>
      </c>
      <c r="L51" s="38">
        <f>SUM(L52:L55)</f>
        <v>36.712000000000003</v>
      </c>
      <c r="M51" s="38">
        <f>SUM(M52:M55)</f>
        <v>0</v>
      </c>
      <c r="N51" s="41">
        <f>SUM(N52:N55)</f>
        <v>0</v>
      </c>
      <c r="O51" s="204" t="s">
        <v>201</v>
      </c>
      <c r="P51" s="1"/>
    </row>
    <row r="52" spans="1:16" ht="38.25" x14ac:dyDescent="0.25">
      <c r="A52" s="223"/>
      <c r="B52" s="240"/>
      <c r="C52" s="205"/>
      <c r="D52" s="54" t="s">
        <v>15</v>
      </c>
      <c r="E52" s="41">
        <f t="shared" si="5"/>
        <v>0</v>
      </c>
      <c r="F52" s="237">
        <f>F57</f>
        <v>0</v>
      </c>
      <c r="G52" s="237"/>
      <c r="H52" s="237"/>
      <c r="I52" s="237"/>
      <c r="J52" s="237"/>
      <c r="K52" s="32">
        <f t="shared" ref="K52:N55" si="6">K57</f>
        <v>0</v>
      </c>
      <c r="L52" s="46">
        <f t="shared" si="6"/>
        <v>0</v>
      </c>
      <c r="M52" s="46">
        <f t="shared" si="6"/>
        <v>0</v>
      </c>
      <c r="N52" s="32">
        <f t="shared" si="6"/>
        <v>0</v>
      </c>
      <c r="O52" s="204"/>
      <c r="P52" s="1"/>
    </row>
    <row r="53" spans="1:16" ht="38.25" x14ac:dyDescent="0.25">
      <c r="A53" s="223"/>
      <c r="B53" s="240"/>
      <c r="C53" s="205"/>
      <c r="D53" s="54" t="s">
        <v>16</v>
      </c>
      <c r="E53" s="41">
        <f t="shared" si="5"/>
        <v>1699.1680000000001</v>
      </c>
      <c r="F53" s="237">
        <f>F58</f>
        <v>1631.441</v>
      </c>
      <c r="G53" s="237"/>
      <c r="H53" s="237"/>
      <c r="I53" s="237"/>
      <c r="J53" s="237"/>
      <c r="K53" s="32">
        <f t="shared" si="6"/>
        <v>31.015000000000001</v>
      </c>
      <c r="L53" s="46">
        <f t="shared" si="6"/>
        <v>36.712000000000003</v>
      </c>
      <c r="M53" s="46">
        <f t="shared" si="6"/>
        <v>0</v>
      </c>
      <c r="N53" s="32">
        <f t="shared" si="6"/>
        <v>0</v>
      </c>
      <c r="O53" s="204"/>
      <c r="P53" s="1"/>
    </row>
    <row r="54" spans="1:16" ht="51" x14ac:dyDescent="0.25">
      <c r="A54" s="223"/>
      <c r="B54" s="240"/>
      <c r="C54" s="205"/>
      <c r="D54" s="54" t="s">
        <v>3</v>
      </c>
      <c r="E54" s="41">
        <f t="shared" si="5"/>
        <v>0</v>
      </c>
      <c r="F54" s="237">
        <f>F59</f>
        <v>0</v>
      </c>
      <c r="G54" s="237"/>
      <c r="H54" s="237"/>
      <c r="I54" s="237"/>
      <c r="J54" s="237"/>
      <c r="K54" s="32">
        <f t="shared" si="6"/>
        <v>0</v>
      </c>
      <c r="L54" s="46">
        <f t="shared" si="6"/>
        <v>0</v>
      </c>
      <c r="M54" s="46">
        <f t="shared" si="6"/>
        <v>0</v>
      </c>
      <c r="N54" s="32">
        <f t="shared" si="6"/>
        <v>0</v>
      </c>
      <c r="O54" s="204"/>
      <c r="P54" s="1"/>
    </row>
    <row r="55" spans="1:16" ht="66.75" customHeight="1" x14ac:dyDescent="0.25">
      <c r="A55" s="223"/>
      <c r="B55" s="240"/>
      <c r="C55" s="205"/>
      <c r="D55" s="54" t="s">
        <v>17</v>
      </c>
      <c r="E55" s="41">
        <f t="shared" si="5"/>
        <v>0</v>
      </c>
      <c r="F55" s="237">
        <f>F60</f>
        <v>0</v>
      </c>
      <c r="G55" s="237"/>
      <c r="H55" s="237"/>
      <c r="I55" s="237"/>
      <c r="J55" s="237"/>
      <c r="K55" s="32">
        <f t="shared" si="6"/>
        <v>0</v>
      </c>
      <c r="L55" s="46">
        <f t="shared" si="6"/>
        <v>0</v>
      </c>
      <c r="M55" s="46">
        <f t="shared" si="6"/>
        <v>0</v>
      </c>
      <c r="N55" s="32">
        <f t="shared" si="6"/>
        <v>0</v>
      </c>
      <c r="O55" s="204"/>
      <c r="P55" s="1"/>
    </row>
    <row r="56" spans="1:16" ht="28.5" customHeight="1" x14ac:dyDescent="0.25">
      <c r="A56" s="200" t="s">
        <v>72</v>
      </c>
      <c r="B56" s="242" t="s">
        <v>134</v>
      </c>
      <c r="C56" s="204" t="s">
        <v>207</v>
      </c>
      <c r="D56" s="51" t="s">
        <v>26</v>
      </c>
      <c r="E56" s="41">
        <f t="shared" si="5"/>
        <v>1699.1680000000001</v>
      </c>
      <c r="F56" s="243">
        <f>SUM(F57:J60)</f>
        <v>1631.441</v>
      </c>
      <c r="G56" s="243"/>
      <c r="H56" s="243"/>
      <c r="I56" s="243"/>
      <c r="J56" s="243"/>
      <c r="K56" s="41">
        <f>SUM(K57:K60)</f>
        <v>31.015000000000001</v>
      </c>
      <c r="L56" s="38">
        <f>SUM(L57:L60)</f>
        <v>36.712000000000003</v>
      </c>
      <c r="M56" s="38">
        <f>SUM(M57:M60)</f>
        <v>0</v>
      </c>
      <c r="N56" s="41">
        <f>SUM(N57:N60)</f>
        <v>0</v>
      </c>
      <c r="O56" s="204" t="s">
        <v>201</v>
      </c>
      <c r="P56" s="1"/>
    </row>
    <row r="57" spans="1:16" ht="38.25" x14ac:dyDescent="0.25">
      <c r="A57" s="223"/>
      <c r="B57" s="242"/>
      <c r="C57" s="205"/>
      <c r="D57" s="54" t="s">
        <v>15</v>
      </c>
      <c r="E57" s="41">
        <f t="shared" si="5"/>
        <v>0</v>
      </c>
      <c r="F57" s="237">
        <v>0</v>
      </c>
      <c r="G57" s="237"/>
      <c r="H57" s="237"/>
      <c r="I57" s="237"/>
      <c r="J57" s="237"/>
      <c r="K57" s="41">
        <v>0</v>
      </c>
      <c r="L57" s="38">
        <v>0</v>
      </c>
      <c r="M57" s="38">
        <v>0</v>
      </c>
      <c r="N57" s="41">
        <v>0</v>
      </c>
      <c r="O57" s="204"/>
      <c r="P57" s="1"/>
    </row>
    <row r="58" spans="1:16" ht="38.25" x14ac:dyDescent="0.25">
      <c r="A58" s="223"/>
      <c r="B58" s="242"/>
      <c r="C58" s="205"/>
      <c r="D58" s="54" t="s">
        <v>16</v>
      </c>
      <c r="E58" s="41">
        <f t="shared" si="5"/>
        <v>1699.1680000000001</v>
      </c>
      <c r="F58" s="237">
        <v>1631.441</v>
      </c>
      <c r="G58" s="237"/>
      <c r="H58" s="237"/>
      <c r="I58" s="237"/>
      <c r="J58" s="237"/>
      <c r="K58" s="41">
        <v>31.015000000000001</v>
      </c>
      <c r="L58" s="38">
        <v>36.712000000000003</v>
      </c>
      <c r="M58" s="38">
        <v>0</v>
      </c>
      <c r="N58" s="41">
        <v>0</v>
      </c>
      <c r="O58" s="204"/>
      <c r="P58" s="1"/>
    </row>
    <row r="59" spans="1:16" ht="51" x14ac:dyDescent="0.25">
      <c r="A59" s="223"/>
      <c r="B59" s="242"/>
      <c r="C59" s="205"/>
      <c r="D59" s="54" t="s">
        <v>3</v>
      </c>
      <c r="E59" s="41">
        <f t="shared" si="5"/>
        <v>0</v>
      </c>
      <c r="F59" s="237">
        <v>0</v>
      </c>
      <c r="G59" s="237"/>
      <c r="H59" s="237"/>
      <c r="I59" s="237"/>
      <c r="J59" s="237"/>
      <c r="K59" s="41">
        <v>0</v>
      </c>
      <c r="L59" s="38">
        <v>0</v>
      </c>
      <c r="M59" s="38">
        <v>0</v>
      </c>
      <c r="N59" s="41">
        <v>0</v>
      </c>
      <c r="O59" s="204"/>
      <c r="P59" s="1"/>
    </row>
    <row r="60" spans="1:16" ht="66.75" customHeight="1" x14ac:dyDescent="0.25">
      <c r="A60" s="223"/>
      <c r="B60" s="242"/>
      <c r="C60" s="205"/>
      <c r="D60" s="54" t="s">
        <v>17</v>
      </c>
      <c r="E60" s="41">
        <f t="shared" si="5"/>
        <v>0</v>
      </c>
      <c r="F60" s="237">
        <v>0</v>
      </c>
      <c r="G60" s="237"/>
      <c r="H60" s="237"/>
      <c r="I60" s="237"/>
      <c r="J60" s="237"/>
      <c r="K60" s="41">
        <v>0</v>
      </c>
      <c r="L60" s="38">
        <v>0</v>
      </c>
      <c r="M60" s="38">
        <v>0</v>
      </c>
      <c r="N60" s="41">
        <v>0</v>
      </c>
      <c r="O60" s="204"/>
      <c r="P60" s="1"/>
    </row>
    <row r="61" spans="1:16" ht="21.75" customHeight="1" x14ac:dyDescent="0.25">
      <c r="A61" s="200" t="s">
        <v>73</v>
      </c>
      <c r="B61" s="220" t="s">
        <v>34</v>
      </c>
      <c r="C61" s="221"/>
      <c r="D61" s="51" t="s">
        <v>26</v>
      </c>
      <c r="E61" s="41">
        <f>SUM(F61:N61)</f>
        <v>162075.82056999998</v>
      </c>
      <c r="F61" s="243">
        <f>SUM(F62:J65)</f>
        <v>35482.375520000001</v>
      </c>
      <c r="G61" s="243"/>
      <c r="H61" s="243"/>
      <c r="I61" s="243"/>
      <c r="J61" s="243"/>
      <c r="K61" s="32">
        <f>SUM(K62:K65)</f>
        <v>35977.578899999993</v>
      </c>
      <c r="L61" s="46">
        <f>SUM(L62:L65)</f>
        <v>40017.570049999995</v>
      </c>
      <c r="M61" s="46">
        <f>SUM(M62:M65)</f>
        <v>25299.14805</v>
      </c>
      <c r="N61" s="32">
        <f>SUM(N62:N65)</f>
        <v>25299.14805</v>
      </c>
      <c r="O61" s="223"/>
      <c r="P61" s="1"/>
    </row>
    <row r="62" spans="1:16" ht="38.25" x14ac:dyDescent="0.25">
      <c r="A62" s="205"/>
      <c r="B62" s="222"/>
      <c r="C62" s="221"/>
      <c r="D62" s="54" t="s">
        <v>15</v>
      </c>
      <c r="E62" s="41">
        <f>SUM(F62:N62)</f>
        <v>0</v>
      </c>
      <c r="F62" s="237">
        <f>F7+F42+F52</f>
        <v>0</v>
      </c>
      <c r="G62" s="237"/>
      <c r="H62" s="237"/>
      <c r="I62" s="237"/>
      <c r="J62" s="237"/>
      <c r="K62" s="32">
        <f t="shared" ref="K62:N65" si="7">K7+K42+K52</f>
        <v>0</v>
      </c>
      <c r="L62" s="46">
        <f t="shared" si="7"/>
        <v>0</v>
      </c>
      <c r="M62" s="46">
        <f t="shared" si="7"/>
        <v>0</v>
      </c>
      <c r="N62" s="32">
        <f t="shared" si="7"/>
        <v>0</v>
      </c>
      <c r="O62" s="223"/>
      <c r="P62" s="1"/>
    </row>
    <row r="63" spans="1:16" ht="38.25" x14ac:dyDescent="0.25">
      <c r="A63" s="205"/>
      <c r="B63" s="222"/>
      <c r="C63" s="221"/>
      <c r="D63" s="54" t="s">
        <v>16</v>
      </c>
      <c r="E63" s="41">
        <f>SUM(F63:N63)</f>
        <v>38461.788</v>
      </c>
      <c r="F63" s="237">
        <f>F8+F43+F53</f>
        <v>12091.891000000001</v>
      </c>
      <c r="G63" s="237"/>
      <c r="H63" s="237"/>
      <c r="I63" s="237"/>
      <c r="J63" s="237"/>
      <c r="K63" s="32">
        <f t="shared" si="7"/>
        <v>11651.474999999999</v>
      </c>
      <c r="L63" s="46">
        <f t="shared" si="7"/>
        <v>14718.421999999999</v>
      </c>
      <c r="M63" s="46">
        <f t="shared" si="7"/>
        <v>0</v>
      </c>
      <c r="N63" s="32">
        <f t="shared" si="7"/>
        <v>0</v>
      </c>
      <c r="O63" s="223"/>
      <c r="P63" s="1"/>
    </row>
    <row r="64" spans="1:16" ht="51" customHeight="1" x14ac:dyDescent="0.25">
      <c r="A64" s="205"/>
      <c r="B64" s="222"/>
      <c r="C64" s="221"/>
      <c r="D64" s="54" t="s">
        <v>3</v>
      </c>
      <c r="E64" s="41">
        <f>SUM(F64:N64)</f>
        <v>123614.03257000001</v>
      </c>
      <c r="F64" s="237">
        <f>F9+F44+F54</f>
        <v>23390.484520000002</v>
      </c>
      <c r="G64" s="237"/>
      <c r="H64" s="237"/>
      <c r="I64" s="237"/>
      <c r="J64" s="237"/>
      <c r="K64" s="32">
        <f t="shared" si="7"/>
        <v>24326.103899999998</v>
      </c>
      <c r="L64" s="46">
        <f t="shared" si="7"/>
        <v>25299.14805</v>
      </c>
      <c r="M64" s="46">
        <f t="shared" si="7"/>
        <v>25299.14805</v>
      </c>
      <c r="N64" s="32">
        <f t="shared" si="7"/>
        <v>25299.14805</v>
      </c>
      <c r="O64" s="223"/>
      <c r="P64" s="1"/>
    </row>
    <row r="65" spans="1:16" ht="25.5" x14ac:dyDescent="0.25">
      <c r="A65" s="205"/>
      <c r="B65" s="222"/>
      <c r="C65" s="221"/>
      <c r="D65" s="54" t="s">
        <v>17</v>
      </c>
      <c r="E65" s="41">
        <f>SUM(F65:N65)</f>
        <v>0</v>
      </c>
      <c r="F65" s="237">
        <f>F10+F45+F55</f>
        <v>0</v>
      </c>
      <c r="G65" s="237"/>
      <c r="H65" s="237"/>
      <c r="I65" s="237"/>
      <c r="J65" s="237"/>
      <c r="K65" s="32">
        <f t="shared" si="7"/>
        <v>0</v>
      </c>
      <c r="L65" s="46">
        <f t="shared" si="7"/>
        <v>0</v>
      </c>
      <c r="M65" s="46">
        <f t="shared" si="7"/>
        <v>0</v>
      </c>
      <c r="N65" s="32">
        <f t="shared" si="7"/>
        <v>0</v>
      </c>
      <c r="O65" s="223"/>
      <c r="P65" s="1"/>
    </row>
    <row r="66" spans="1:16" x14ac:dyDescent="0.25">
      <c r="E66" t="s">
        <v>202</v>
      </c>
      <c r="F66" s="48">
        <f>F61</f>
        <v>35482.375520000001</v>
      </c>
    </row>
    <row r="67" spans="1:16" x14ac:dyDescent="0.25">
      <c r="E67" t="s">
        <v>203</v>
      </c>
      <c r="F67" s="48">
        <f>F62</f>
        <v>0</v>
      </c>
    </row>
    <row r="68" spans="1:16" x14ac:dyDescent="0.25">
      <c r="E68" t="s">
        <v>204</v>
      </c>
      <c r="F68" s="48">
        <f>F63</f>
        <v>12091.891000000001</v>
      </c>
    </row>
    <row r="69" spans="1:16" x14ac:dyDescent="0.25">
      <c r="E69" t="s">
        <v>205</v>
      </c>
      <c r="F69" s="48">
        <f>F64</f>
        <v>23390.484520000002</v>
      </c>
    </row>
    <row r="70" spans="1:16" x14ac:dyDescent="0.25">
      <c r="E70" t="s">
        <v>206</v>
      </c>
      <c r="F70" s="48">
        <f>F65</f>
        <v>0</v>
      </c>
    </row>
  </sheetData>
  <mergeCells count="118">
    <mergeCell ref="F61:J61"/>
    <mergeCell ref="F62:J62"/>
    <mergeCell ref="F63:J63"/>
    <mergeCell ref="F64:J64"/>
    <mergeCell ref="F65:J65"/>
    <mergeCell ref="A56:A60"/>
    <mergeCell ref="B56:B60"/>
    <mergeCell ref="C56:C60"/>
    <mergeCell ref="F56:J56"/>
    <mergeCell ref="A61:A65"/>
    <mergeCell ref="B61:C65"/>
    <mergeCell ref="O56:O60"/>
    <mergeCell ref="F57:J57"/>
    <mergeCell ref="F58:J58"/>
    <mergeCell ref="F59:J59"/>
    <mergeCell ref="F60:J60"/>
    <mergeCell ref="A51:A55"/>
    <mergeCell ref="B51:B55"/>
    <mergeCell ref="C51:C55"/>
    <mergeCell ref="F51:J51"/>
    <mergeCell ref="O51:O55"/>
    <mergeCell ref="F52:J52"/>
    <mergeCell ref="F53:J53"/>
    <mergeCell ref="F54:J54"/>
    <mergeCell ref="F55:J55"/>
    <mergeCell ref="A46:A50"/>
    <mergeCell ref="B46:B50"/>
    <mergeCell ref="C46:C50"/>
    <mergeCell ref="F46:J46"/>
    <mergeCell ref="O46:O50"/>
    <mergeCell ref="F47:J47"/>
    <mergeCell ref="F48:J48"/>
    <mergeCell ref="F49:J49"/>
    <mergeCell ref="F50:J50"/>
    <mergeCell ref="A41:A45"/>
    <mergeCell ref="B41:B45"/>
    <mergeCell ref="C41:C45"/>
    <mergeCell ref="F41:J41"/>
    <mergeCell ref="O41:O45"/>
    <mergeCell ref="F42:J42"/>
    <mergeCell ref="F43:J43"/>
    <mergeCell ref="F44:J44"/>
    <mergeCell ref="F45:J45"/>
    <mergeCell ref="A36:A40"/>
    <mergeCell ref="B36:B40"/>
    <mergeCell ref="C36:C40"/>
    <mergeCell ref="F36:J36"/>
    <mergeCell ref="O36:O40"/>
    <mergeCell ref="F37:J37"/>
    <mergeCell ref="F38:J38"/>
    <mergeCell ref="F39:J39"/>
    <mergeCell ref="F40:J40"/>
    <mergeCell ref="C31:C35"/>
    <mergeCell ref="F31:J31"/>
    <mergeCell ref="O31:O35"/>
    <mergeCell ref="F32:J32"/>
    <mergeCell ref="F33:J33"/>
    <mergeCell ref="F34:J34"/>
    <mergeCell ref="F35:J35"/>
    <mergeCell ref="F30:J30"/>
    <mergeCell ref="A26:A30"/>
    <mergeCell ref="B26:B30"/>
    <mergeCell ref="C26:C30"/>
    <mergeCell ref="F26:J26"/>
    <mergeCell ref="O26:O30"/>
    <mergeCell ref="F27:J27"/>
    <mergeCell ref="F28:J28"/>
    <mergeCell ref="F29:J29"/>
    <mergeCell ref="O61:O65"/>
    <mergeCell ref="A11:A15"/>
    <mergeCell ref="B11:B15"/>
    <mergeCell ref="C11:C15"/>
    <mergeCell ref="F11:J11"/>
    <mergeCell ref="O11:O15"/>
    <mergeCell ref="F12:J12"/>
    <mergeCell ref="F13:J13"/>
    <mergeCell ref="F14:J14"/>
    <mergeCell ref="F15:J15"/>
    <mergeCell ref="A16:A20"/>
    <mergeCell ref="B16:B20"/>
    <mergeCell ref="C16:C20"/>
    <mergeCell ref="F16:J16"/>
    <mergeCell ref="O16:O20"/>
    <mergeCell ref="F17:J17"/>
    <mergeCell ref="F18:J18"/>
    <mergeCell ref="F19:J19"/>
    <mergeCell ref="F20:J20"/>
    <mergeCell ref="A21:A25"/>
    <mergeCell ref="B21:B25"/>
    <mergeCell ref="C21:C25"/>
    <mergeCell ref="A31:A35"/>
    <mergeCell ref="B31:B35"/>
    <mergeCell ref="A6:A10"/>
    <mergeCell ref="B6:B10"/>
    <mergeCell ref="C6:C10"/>
    <mergeCell ref="F6:J6"/>
    <mergeCell ref="A1:O1"/>
    <mergeCell ref="A2:O2"/>
    <mergeCell ref="A3:A4"/>
    <mergeCell ref="B3:B4"/>
    <mergeCell ref="C3:C4"/>
    <mergeCell ref="D3:D4"/>
    <mergeCell ref="E3:E4"/>
    <mergeCell ref="F3:N3"/>
    <mergeCell ref="O3:O4"/>
    <mergeCell ref="F4:J4"/>
    <mergeCell ref="F21:J21"/>
    <mergeCell ref="O21:O25"/>
    <mergeCell ref="F22:J22"/>
    <mergeCell ref="O6:O10"/>
    <mergeCell ref="F7:J7"/>
    <mergeCell ref="F8:J8"/>
    <mergeCell ref="F9:J9"/>
    <mergeCell ref="F10:J10"/>
    <mergeCell ref="F5:J5"/>
    <mergeCell ref="F23:J23"/>
    <mergeCell ref="F24:J24"/>
    <mergeCell ref="F25:J25"/>
  </mergeCells>
  <pageMargins left="0.70866141732283472" right="0.70866141732283472" top="0.74803149606299213" bottom="0.74803149606299213" header="0.31496062992125984" footer="0.31496062992125984"/>
  <pageSetup paperSize="9" scale="84" firstPageNumber="33" orientation="landscape" useFirstPageNumber="1" r:id="rId1"/>
  <headerFooter>
    <oddHeader>&amp;C&amp;P</oddHeader>
  </headerFooter>
  <rowBreaks count="5" manualBreakCount="5">
    <brk id="15" max="16383" man="1"/>
    <brk id="25" max="14" man="1"/>
    <brk id="40" max="16383" man="1"/>
    <brk id="50" max="14" man="1"/>
    <brk id="60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2:G22"/>
  <sheetViews>
    <sheetView view="pageBreakPreview" zoomScale="115" zoomScaleNormal="100" zoomScaleSheetLayoutView="115" workbookViewId="0">
      <selection activeCell="G7" sqref="G7"/>
    </sheetView>
  </sheetViews>
  <sheetFormatPr defaultRowHeight="15" x14ac:dyDescent="0.25"/>
  <cols>
    <col min="1" max="1" width="6.5703125" customWidth="1"/>
    <col min="2" max="2" width="11" customWidth="1"/>
    <col min="3" max="3" width="12.85546875" customWidth="1"/>
    <col min="4" max="4" width="11.85546875" customWidth="1"/>
    <col min="5" max="5" width="30.7109375" customWidth="1"/>
    <col min="6" max="6" width="13.42578125" customWidth="1"/>
    <col min="7" max="7" width="67.42578125" customWidth="1"/>
  </cols>
  <sheetData>
    <row r="2" spans="1:7" ht="15.75" x14ac:dyDescent="0.25">
      <c r="A2" s="244" t="s">
        <v>82</v>
      </c>
      <c r="B2" s="244"/>
      <c r="C2" s="244"/>
      <c r="D2" s="244"/>
      <c r="E2" s="244"/>
      <c r="F2" s="244"/>
      <c r="G2" s="244"/>
    </row>
    <row r="3" spans="1:7" ht="39" customHeight="1" x14ac:dyDescent="0.25">
      <c r="A3" s="245" t="s">
        <v>66</v>
      </c>
      <c r="B3" s="245"/>
      <c r="C3" s="245"/>
      <c r="D3" s="245"/>
      <c r="E3" s="245"/>
      <c r="F3" s="245"/>
      <c r="G3" s="245"/>
    </row>
    <row r="4" spans="1:7" ht="15.75" x14ac:dyDescent="0.25">
      <c r="A4" s="11"/>
      <c r="B4" s="11"/>
      <c r="C4" s="11"/>
      <c r="D4" s="11"/>
      <c r="E4" s="11"/>
      <c r="F4" s="11"/>
      <c r="G4" s="11"/>
    </row>
    <row r="5" spans="1:7" ht="38.25" x14ac:dyDescent="0.25">
      <c r="A5" s="12" t="s">
        <v>7</v>
      </c>
      <c r="B5" s="12" t="s">
        <v>41</v>
      </c>
      <c r="C5" s="12" t="s">
        <v>42</v>
      </c>
      <c r="D5" s="12" t="s">
        <v>43</v>
      </c>
      <c r="E5" s="12" t="s">
        <v>44</v>
      </c>
      <c r="F5" s="12" t="s">
        <v>45</v>
      </c>
      <c r="G5" s="12" t="s">
        <v>46</v>
      </c>
    </row>
    <row r="6" spans="1:7" x14ac:dyDescent="0.25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</row>
    <row r="7" spans="1:7" ht="312.75" customHeight="1" x14ac:dyDescent="0.25">
      <c r="A7" s="13">
        <v>1</v>
      </c>
      <c r="B7" s="19">
        <v>1</v>
      </c>
      <c r="C7" s="19">
        <v>1</v>
      </c>
      <c r="D7" s="19">
        <v>1</v>
      </c>
      <c r="E7" s="31" t="s">
        <v>169</v>
      </c>
      <c r="F7" s="31" t="s">
        <v>75</v>
      </c>
      <c r="G7" s="29" t="s">
        <v>173</v>
      </c>
    </row>
    <row r="8" spans="1:7" ht="120" x14ac:dyDescent="0.25">
      <c r="A8" s="13">
        <v>2</v>
      </c>
      <c r="B8" s="19">
        <v>1</v>
      </c>
      <c r="C8" s="19">
        <v>1</v>
      </c>
      <c r="D8" s="19">
        <v>2</v>
      </c>
      <c r="E8" s="31" t="s">
        <v>89</v>
      </c>
      <c r="F8" s="29" t="s">
        <v>75</v>
      </c>
      <c r="G8" s="29" t="s">
        <v>210</v>
      </c>
    </row>
    <row r="9" spans="1:7" ht="150" x14ac:dyDescent="0.25">
      <c r="A9" s="13">
        <v>3</v>
      </c>
      <c r="B9" s="19">
        <v>1</v>
      </c>
      <c r="C9" s="19">
        <v>1</v>
      </c>
      <c r="D9" s="19">
        <v>3</v>
      </c>
      <c r="E9" s="31" t="s">
        <v>170</v>
      </c>
      <c r="F9" s="29" t="s">
        <v>76</v>
      </c>
      <c r="G9" s="30" t="s">
        <v>174</v>
      </c>
    </row>
    <row r="10" spans="1:7" ht="165" x14ac:dyDescent="0.25">
      <c r="A10" s="13">
        <v>4</v>
      </c>
      <c r="B10" s="19">
        <v>1</v>
      </c>
      <c r="C10" s="19">
        <v>1</v>
      </c>
      <c r="D10" s="19">
        <v>4</v>
      </c>
      <c r="E10" s="31" t="s">
        <v>90</v>
      </c>
      <c r="F10" s="29" t="s">
        <v>75</v>
      </c>
      <c r="G10" s="30" t="s">
        <v>91</v>
      </c>
    </row>
    <row r="11" spans="1:7" ht="120" x14ac:dyDescent="0.25">
      <c r="A11" s="13">
        <v>5</v>
      </c>
      <c r="B11" s="19">
        <v>1</v>
      </c>
      <c r="C11" s="19">
        <v>1</v>
      </c>
      <c r="D11" s="19">
        <v>5</v>
      </c>
      <c r="E11" s="31" t="s">
        <v>92</v>
      </c>
      <c r="F11" s="29" t="s">
        <v>75</v>
      </c>
      <c r="G11" s="29" t="s">
        <v>93</v>
      </c>
    </row>
    <row r="12" spans="1:7" ht="135" x14ac:dyDescent="0.25">
      <c r="A12" s="13">
        <v>6</v>
      </c>
      <c r="B12" s="19">
        <v>1</v>
      </c>
      <c r="C12" s="19">
        <v>1</v>
      </c>
      <c r="D12" s="19">
        <v>5</v>
      </c>
      <c r="E12" s="29" t="s">
        <v>171</v>
      </c>
      <c r="F12" s="29" t="s">
        <v>75</v>
      </c>
      <c r="G12" s="29" t="s">
        <v>175</v>
      </c>
    </row>
    <row r="13" spans="1:7" ht="195" x14ac:dyDescent="0.25">
      <c r="A13" s="13">
        <v>7</v>
      </c>
      <c r="B13" s="19">
        <v>1</v>
      </c>
      <c r="C13" s="19">
        <v>1</v>
      </c>
      <c r="D13" s="19">
        <v>7</v>
      </c>
      <c r="E13" s="29" t="s">
        <v>94</v>
      </c>
      <c r="F13" s="29" t="s">
        <v>75</v>
      </c>
      <c r="G13" s="29" t="s">
        <v>176</v>
      </c>
    </row>
    <row r="14" spans="1:7" ht="135" x14ac:dyDescent="0.25">
      <c r="A14" s="13">
        <v>8</v>
      </c>
      <c r="B14" s="19">
        <v>1</v>
      </c>
      <c r="C14" s="19">
        <v>7</v>
      </c>
      <c r="D14" s="19">
        <v>1</v>
      </c>
      <c r="E14" s="29" t="s">
        <v>95</v>
      </c>
      <c r="F14" s="29" t="s">
        <v>77</v>
      </c>
      <c r="G14" s="29" t="s">
        <v>177</v>
      </c>
    </row>
    <row r="15" spans="1:7" ht="150" x14ac:dyDescent="0.25">
      <c r="A15" s="13">
        <v>9</v>
      </c>
      <c r="B15" s="19">
        <v>1</v>
      </c>
      <c r="C15" s="19">
        <v>7</v>
      </c>
      <c r="D15" s="19">
        <v>2</v>
      </c>
      <c r="E15" s="29" t="s">
        <v>209</v>
      </c>
      <c r="F15" s="29" t="s">
        <v>77</v>
      </c>
      <c r="G15" s="29" t="s">
        <v>178</v>
      </c>
    </row>
    <row r="16" spans="1:7" ht="165" x14ac:dyDescent="0.25">
      <c r="A16" s="13">
        <v>10</v>
      </c>
      <c r="B16" s="19">
        <v>1</v>
      </c>
      <c r="C16" s="19">
        <v>7</v>
      </c>
      <c r="D16" s="19">
        <v>3</v>
      </c>
      <c r="E16" s="29" t="s">
        <v>172</v>
      </c>
      <c r="F16" s="29" t="s">
        <v>77</v>
      </c>
      <c r="G16" s="29" t="s">
        <v>179</v>
      </c>
    </row>
    <row r="17" spans="1:7" ht="120" x14ac:dyDescent="0.25">
      <c r="A17" s="13">
        <v>11</v>
      </c>
      <c r="B17" s="19">
        <v>3</v>
      </c>
      <c r="C17" s="19">
        <v>2</v>
      </c>
      <c r="D17" s="19">
        <v>1</v>
      </c>
      <c r="E17" s="29" t="s">
        <v>83</v>
      </c>
      <c r="F17" s="29" t="s">
        <v>75</v>
      </c>
      <c r="G17" s="29" t="s">
        <v>180</v>
      </c>
    </row>
    <row r="18" spans="1:7" ht="150" x14ac:dyDescent="0.25">
      <c r="A18" s="13">
        <v>12</v>
      </c>
      <c r="B18" s="19">
        <v>4</v>
      </c>
      <c r="C18" s="19">
        <v>1</v>
      </c>
      <c r="D18" s="19">
        <v>1</v>
      </c>
      <c r="E18" s="29" t="s">
        <v>96</v>
      </c>
      <c r="F18" s="29" t="s">
        <v>77</v>
      </c>
      <c r="G18" s="29" t="s">
        <v>181</v>
      </c>
    </row>
    <row r="19" spans="1:7" ht="270" x14ac:dyDescent="0.25">
      <c r="A19" s="13">
        <v>13</v>
      </c>
      <c r="B19" s="19">
        <v>4</v>
      </c>
      <c r="C19" s="19">
        <v>2</v>
      </c>
      <c r="D19" s="19">
        <v>1</v>
      </c>
      <c r="E19" s="29" t="s">
        <v>142</v>
      </c>
      <c r="F19" s="29" t="s">
        <v>77</v>
      </c>
      <c r="G19" s="29" t="s">
        <v>182</v>
      </c>
    </row>
    <row r="20" spans="1:7" ht="135" x14ac:dyDescent="0.25">
      <c r="A20" s="13">
        <v>14</v>
      </c>
      <c r="B20" s="19">
        <v>4</v>
      </c>
      <c r="C20" s="19">
        <v>2</v>
      </c>
      <c r="D20" s="19">
        <v>2</v>
      </c>
      <c r="E20" s="29" t="s">
        <v>97</v>
      </c>
      <c r="F20" s="29" t="s">
        <v>77</v>
      </c>
      <c r="G20" s="29" t="s">
        <v>183</v>
      </c>
    </row>
    <row r="21" spans="1:7" ht="120" x14ac:dyDescent="0.25">
      <c r="A21" s="13">
        <v>15</v>
      </c>
      <c r="B21" s="19">
        <v>4</v>
      </c>
      <c r="C21" s="19">
        <v>2</v>
      </c>
      <c r="D21" s="19">
        <v>3</v>
      </c>
      <c r="E21" s="29" t="s">
        <v>98</v>
      </c>
      <c r="F21" s="29" t="s">
        <v>77</v>
      </c>
      <c r="G21" s="29" t="s">
        <v>184</v>
      </c>
    </row>
    <row r="22" spans="1:7" ht="270" x14ac:dyDescent="0.25">
      <c r="A22" s="13">
        <v>16</v>
      </c>
      <c r="B22" s="19">
        <v>5</v>
      </c>
      <c r="C22" s="19">
        <v>1</v>
      </c>
      <c r="D22" s="19">
        <v>1</v>
      </c>
      <c r="E22" s="29" t="s">
        <v>99</v>
      </c>
      <c r="F22" s="29" t="s">
        <v>77</v>
      </c>
      <c r="G22" s="29" t="s">
        <v>185</v>
      </c>
    </row>
  </sheetData>
  <mergeCells count="2">
    <mergeCell ref="A2:G2"/>
    <mergeCell ref="A3:G3"/>
  </mergeCells>
  <pageMargins left="0.70866141732283472" right="0.70866141732283472" top="0.74803149606299213" bottom="0.74803149606299213" header="0.31496062992125984" footer="0.31496062992125984"/>
  <pageSetup paperSize="9" scale="85" firstPageNumber="38" fitToHeight="0" orientation="landscape" useFirstPageNumber="1" r:id="rId1"/>
  <headerFooter>
    <oddHeader>&amp;C&amp;P</oddHeader>
  </headerFooter>
  <rowBreaks count="3" manualBreakCount="3">
    <brk id="10" max="6" man="1"/>
    <brk id="13" max="6" man="1"/>
    <brk id="1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Паспорт общий </vt:lpstr>
      <vt:lpstr> Перечень мероприятий ПП 1</vt:lpstr>
      <vt:lpstr>Перечень мероприятий  ПП 3</vt:lpstr>
      <vt:lpstr>Перечень мероприятий  ПП 4</vt:lpstr>
      <vt:lpstr>Перечень мероприятий  ПП 5</vt:lpstr>
      <vt:lpstr>Перечень мероприятий ПП 6</vt:lpstr>
      <vt:lpstr>Методика опред. результатов вып</vt:lpstr>
      <vt:lpstr>' Перечень мероприятий ПП 1'!Область_печати</vt:lpstr>
      <vt:lpstr>'Методика опред. результатов вып'!Область_печати</vt:lpstr>
      <vt:lpstr>'Паспорт общий '!Область_печати</vt:lpstr>
      <vt:lpstr>'Перечень мероприятий  ПП 3'!Область_печати</vt:lpstr>
      <vt:lpstr>'Перечень мероприятий  ПП 4'!Область_печати</vt:lpstr>
      <vt:lpstr>'Перечень мероприятий  ПП 5'!Область_печати</vt:lpstr>
      <vt:lpstr>'Перечень мероприятий ПП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2025-11-25T07:54:13Z</dcterms:modified>
</cp:coreProperties>
</file>