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n.spiridonkina\Desktop\обнародование 17.12.2025\1941\"/>
    </mc:Choice>
  </mc:AlternateContent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39" i="1"/>
  <c r="E134" i="1" l="1"/>
  <c r="E133" i="1"/>
  <c r="E132" i="1"/>
  <c r="E131" i="1"/>
  <c r="N130" i="1"/>
  <c r="M130" i="1"/>
  <c r="H130" i="1"/>
  <c r="G130" i="1"/>
  <c r="E130" i="1" s="1"/>
  <c r="F130" i="1"/>
  <c r="N129" i="1"/>
  <c r="M129" i="1"/>
  <c r="H129" i="1"/>
  <c r="G129" i="1"/>
  <c r="F129" i="1"/>
  <c r="N128" i="1"/>
  <c r="M128" i="1"/>
  <c r="H128" i="1"/>
  <c r="G128" i="1"/>
  <c r="F128" i="1"/>
  <c r="E128" i="1" s="1"/>
  <c r="N127" i="1"/>
  <c r="M127" i="1"/>
  <c r="H127" i="1"/>
  <c r="G127" i="1"/>
  <c r="F127" i="1"/>
  <c r="E127" i="1" s="1"/>
  <c r="N126" i="1"/>
  <c r="N125" i="1" s="1"/>
  <c r="M126" i="1"/>
  <c r="H126" i="1"/>
  <c r="G126" i="1"/>
  <c r="F126" i="1"/>
  <c r="E126" i="1" s="1"/>
  <c r="G125" i="1"/>
  <c r="E121" i="1"/>
  <c r="E120" i="1"/>
  <c r="E119" i="1"/>
  <c r="E118" i="1"/>
  <c r="N117" i="1"/>
  <c r="M117" i="1"/>
  <c r="H117" i="1"/>
  <c r="G117" i="1"/>
  <c r="F117" i="1"/>
  <c r="E117" i="1" s="1"/>
  <c r="E113" i="1"/>
  <c r="E112" i="1"/>
  <c r="E111" i="1"/>
  <c r="E110" i="1"/>
  <c r="N109" i="1"/>
  <c r="M109" i="1"/>
  <c r="H109" i="1"/>
  <c r="G109" i="1"/>
  <c r="F109" i="1"/>
  <c r="E109" i="1" s="1"/>
  <c r="N108" i="1"/>
  <c r="M108" i="1"/>
  <c r="H108" i="1"/>
  <c r="G108" i="1"/>
  <c r="F108" i="1"/>
  <c r="E108" i="1" s="1"/>
  <c r="N107" i="1"/>
  <c r="M107" i="1"/>
  <c r="H107" i="1"/>
  <c r="G107" i="1"/>
  <c r="F107" i="1"/>
  <c r="N106" i="1"/>
  <c r="M106" i="1"/>
  <c r="M104" i="1" s="1"/>
  <c r="H106" i="1"/>
  <c r="G106" i="1"/>
  <c r="F106" i="1"/>
  <c r="E106" i="1" s="1"/>
  <c r="N105" i="1"/>
  <c r="M105" i="1"/>
  <c r="H105" i="1"/>
  <c r="G105" i="1"/>
  <c r="F105" i="1"/>
  <c r="H104" i="1"/>
  <c r="E103" i="1"/>
  <c r="E102" i="1"/>
  <c r="E101" i="1"/>
  <c r="E100" i="1"/>
  <c r="N99" i="1"/>
  <c r="M99" i="1"/>
  <c r="H99" i="1"/>
  <c r="G99" i="1"/>
  <c r="F99" i="1"/>
  <c r="E98" i="1"/>
  <c r="H97" i="1"/>
  <c r="E97" i="1" s="1"/>
  <c r="H96" i="1"/>
  <c r="E96" i="1" s="1"/>
  <c r="H95" i="1"/>
  <c r="E95" i="1" s="1"/>
  <c r="N94" i="1"/>
  <c r="M94" i="1"/>
  <c r="G94" i="1"/>
  <c r="F94" i="1"/>
  <c r="E90" i="1"/>
  <c r="E89" i="1"/>
  <c r="E88" i="1"/>
  <c r="E87" i="1"/>
  <c r="N86" i="1"/>
  <c r="M86" i="1"/>
  <c r="H86" i="1"/>
  <c r="G86" i="1"/>
  <c r="F86" i="1"/>
  <c r="E86" i="1" s="1"/>
  <c r="E82" i="1"/>
  <c r="E81" i="1"/>
  <c r="E80" i="1"/>
  <c r="E79" i="1"/>
  <c r="N78" i="1"/>
  <c r="M78" i="1"/>
  <c r="H78" i="1"/>
  <c r="G78" i="1"/>
  <c r="F78" i="1"/>
  <c r="E74" i="1"/>
  <c r="H73" i="1"/>
  <c r="E73" i="1" s="1"/>
  <c r="E72" i="1"/>
  <c r="E71" i="1"/>
  <c r="N70" i="1"/>
  <c r="M70" i="1"/>
  <c r="G70" i="1"/>
  <c r="F70" i="1"/>
  <c r="N69" i="1"/>
  <c r="M69" i="1"/>
  <c r="H69" i="1"/>
  <c r="G69" i="1"/>
  <c r="F69" i="1"/>
  <c r="E69" i="1" s="1"/>
  <c r="N68" i="1"/>
  <c r="M68" i="1"/>
  <c r="G68" i="1"/>
  <c r="F68" i="1"/>
  <c r="N67" i="1"/>
  <c r="M67" i="1"/>
  <c r="M65" i="1" s="1"/>
  <c r="H67" i="1"/>
  <c r="G67" i="1"/>
  <c r="F67" i="1"/>
  <c r="E67" i="1" s="1"/>
  <c r="N66" i="1"/>
  <c r="M66" i="1"/>
  <c r="H66" i="1"/>
  <c r="G66" i="1"/>
  <c r="G65" i="1" s="1"/>
  <c r="F66" i="1"/>
  <c r="E61" i="1"/>
  <c r="H60" i="1"/>
  <c r="H57" i="1" s="1"/>
  <c r="E59" i="1"/>
  <c r="E58" i="1"/>
  <c r="N57" i="1"/>
  <c r="M57" i="1"/>
  <c r="G57" i="1"/>
  <c r="F57" i="1"/>
  <c r="N56" i="1"/>
  <c r="M56" i="1"/>
  <c r="H56" i="1"/>
  <c r="G56" i="1"/>
  <c r="F56" i="1"/>
  <c r="N55" i="1"/>
  <c r="M55" i="1"/>
  <c r="H55" i="1"/>
  <c r="G55" i="1"/>
  <c r="F55" i="1"/>
  <c r="N54" i="1"/>
  <c r="M54" i="1"/>
  <c r="M52" i="1" s="1"/>
  <c r="H54" i="1"/>
  <c r="G54" i="1"/>
  <c r="F54" i="1"/>
  <c r="E54" i="1" s="1"/>
  <c r="N53" i="1"/>
  <c r="N52" i="1" s="1"/>
  <c r="M53" i="1"/>
  <c r="H53" i="1"/>
  <c r="G53" i="1"/>
  <c r="E53" i="1" s="1"/>
  <c r="F53" i="1"/>
  <c r="F52" i="1"/>
  <c r="E48" i="1"/>
  <c r="E47" i="1"/>
  <c r="E46" i="1"/>
  <c r="E45" i="1"/>
  <c r="N44" i="1"/>
  <c r="M44" i="1"/>
  <c r="H44" i="1"/>
  <c r="G44" i="1"/>
  <c r="F44" i="1"/>
  <c r="E40" i="1"/>
  <c r="E39" i="1"/>
  <c r="E38" i="1"/>
  <c r="E37" i="1"/>
  <c r="N36" i="1"/>
  <c r="M36" i="1"/>
  <c r="G36" i="1"/>
  <c r="F36" i="1"/>
  <c r="E32" i="1"/>
  <c r="E31" i="1"/>
  <c r="E30" i="1"/>
  <c r="E29" i="1"/>
  <c r="N28" i="1"/>
  <c r="M28" i="1"/>
  <c r="H28" i="1"/>
  <c r="G28" i="1"/>
  <c r="F28" i="1"/>
  <c r="E24" i="1"/>
  <c r="E23" i="1"/>
  <c r="E22" i="1"/>
  <c r="E21" i="1"/>
  <c r="N20" i="1"/>
  <c r="M20" i="1"/>
  <c r="H20" i="1"/>
  <c r="G20" i="1"/>
  <c r="F20" i="1"/>
  <c r="E16" i="1"/>
  <c r="E15" i="1"/>
  <c r="E14" i="1"/>
  <c r="E13" i="1"/>
  <c r="N12" i="1"/>
  <c r="M12" i="1"/>
  <c r="G12" i="1"/>
  <c r="F12" i="1"/>
  <c r="N11" i="1"/>
  <c r="N142" i="1" s="1"/>
  <c r="M11" i="1"/>
  <c r="M142" i="1" s="1"/>
  <c r="H11" i="1"/>
  <c r="G11" i="1"/>
  <c r="F11" i="1"/>
  <c r="F142" i="1" s="1"/>
  <c r="N10" i="1"/>
  <c r="M10" i="1"/>
  <c r="G10" i="1"/>
  <c r="F10" i="1"/>
  <c r="N9" i="1"/>
  <c r="M9" i="1"/>
  <c r="M140" i="1" s="1"/>
  <c r="H9" i="1"/>
  <c r="G9" i="1"/>
  <c r="E9" i="1" s="1"/>
  <c r="F9" i="1"/>
  <c r="N8" i="1"/>
  <c r="M8" i="1"/>
  <c r="H8" i="1"/>
  <c r="H139" i="1" s="1"/>
  <c r="G8" i="1"/>
  <c r="G7" i="1" s="1"/>
  <c r="F8" i="1"/>
  <c r="E8" i="1" l="1"/>
  <c r="N7" i="1"/>
  <c r="H142" i="1"/>
  <c r="E55" i="1"/>
  <c r="E56" i="1"/>
  <c r="E60" i="1"/>
  <c r="E66" i="1"/>
  <c r="N65" i="1"/>
  <c r="E105" i="1"/>
  <c r="N104" i="1"/>
  <c r="M125" i="1"/>
  <c r="E125" i="1" s="1"/>
  <c r="E57" i="1"/>
  <c r="F140" i="1"/>
  <c r="N140" i="1"/>
  <c r="N141" i="1"/>
  <c r="E44" i="1"/>
  <c r="E78" i="1"/>
  <c r="H94" i="1"/>
  <c r="E94" i="1" s="1"/>
  <c r="E99" i="1"/>
  <c r="G104" i="1"/>
  <c r="F125" i="1"/>
  <c r="G141" i="1"/>
  <c r="E129" i="1"/>
  <c r="G139" i="1"/>
  <c r="G142" i="1"/>
  <c r="M7" i="1"/>
  <c r="H140" i="1"/>
  <c r="E11" i="1"/>
  <c r="E20" i="1"/>
  <c r="E28" i="1"/>
  <c r="H52" i="1"/>
  <c r="E107" i="1"/>
  <c r="H125" i="1"/>
  <c r="G140" i="1"/>
  <c r="E140" i="1" s="1"/>
  <c r="M141" i="1"/>
  <c r="E142" i="1"/>
  <c r="M139" i="1"/>
  <c r="M138" i="1" s="1"/>
  <c r="H36" i="1"/>
  <c r="E36" i="1" s="1"/>
  <c r="G52" i="1"/>
  <c r="E52" i="1" s="1"/>
  <c r="F65" i="1"/>
  <c r="H68" i="1"/>
  <c r="H65" i="1" s="1"/>
  <c r="H70" i="1"/>
  <c r="E70" i="1" s="1"/>
  <c r="F104" i="1"/>
  <c r="E104" i="1" s="1"/>
  <c r="F139" i="1"/>
  <c r="N139" i="1"/>
  <c r="N138" i="1" s="1"/>
  <c r="F141" i="1"/>
  <c r="F7" i="1"/>
  <c r="H10" i="1"/>
  <c r="H7" i="1" s="1"/>
  <c r="H12" i="1"/>
  <c r="E12" i="1" s="1"/>
  <c r="E68" i="1" l="1"/>
  <c r="E65" i="1"/>
  <c r="G138" i="1"/>
  <c r="F138" i="1"/>
  <c r="E139" i="1"/>
  <c r="E7" i="1"/>
  <c r="H141" i="1"/>
  <c r="H138" i="1" s="1"/>
  <c r="E10" i="1"/>
  <c r="E141" i="1" l="1"/>
  <c r="E138" i="1"/>
</calcChain>
</file>

<file path=xl/sharedStrings.xml><?xml version="1.0" encoding="utf-8"?>
<sst xmlns="http://schemas.openxmlformats.org/spreadsheetml/2006/main" count="364" uniqueCount="87">
  <si>
    <r>
      <t xml:space="preserve">             &lt;&lt;  </t>
    </r>
    <r>
      <rPr>
        <b/>
        <sz val="9"/>
        <color theme="1"/>
        <rFont val="Times New Roman"/>
        <family val="1"/>
        <charset val="204"/>
      </rPr>
      <t xml:space="preserve">7.  Перечень мероприятий подпрограммы II «Развитие информационной и технологической инфраструктуры экосистемы цифровой экономики
муниципального образования Московской области» </t>
    </r>
  </si>
  <si>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</si>
  <si>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</si>
  <si>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</si>
  <si>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</si>
  <si>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</si>
  <si>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Объем финансирования по годам (тыс. руб.)</t>
  </si>
  <si>
    <t xml:space="preserve">Ответственный за выполнение мероприятия </t>
  </si>
  <si>
    <t>2023 год</t>
  </si>
  <si>
    <t xml:space="preserve">2024 год </t>
  </si>
  <si>
    <t>2025 год</t>
  </si>
  <si>
    <r>
      <rPr>
        <b/>
        <sz val="9"/>
        <color theme="1"/>
        <rFont val="Times New Roman"/>
        <family val="1"/>
        <charset val="204"/>
      </rPr>
      <t xml:space="preserve">Основное мероприятие 01. </t>
    </r>
    <r>
      <rPr>
        <sz val="9"/>
        <color theme="1"/>
        <rFont val="Times New Roman"/>
        <family val="1"/>
        <charset val="204"/>
      </rPr>
      <t>Информационная инфраструктура</t>
    </r>
  </si>
  <si>
    <t>2023-2027</t>
  </si>
  <si>
    <t>Итого:</t>
  </si>
  <si>
    <t>Отдел информационных ресурсов Административного  управления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</si>
  <si>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</si>
  <si>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</si>
  <si>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</si>
  <si>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средства</t>
  </si>
  <si>
    <t>1.1</t>
  </si>
  <si>
    <r>
      <rPr>
        <b/>
        <sz val="9"/>
        <color theme="1"/>
        <rFont val="Times New Roman"/>
        <family val="1"/>
        <charset val="204"/>
      </rPr>
      <t xml:space="preserve">Мероприятие 01.01. </t>
    </r>
    <r>
      <rPr>
        <sz val="9"/>
        <color theme="1"/>
        <rFont val="Times New Roman"/>
        <family val="1"/>
        <charset val="204"/>
      </rPr>
      <t xml:space="preserve">Обеспечение доступности для населения муниципального образования Московской области современных услуг широкополосного доступа в сеть Интернет
</t>
    </r>
  </si>
  <si>
    <t xml:space="preserve">Результат 1. Домохозяйства обеспечены широкополосным доступом в сеть Интернет (единица)  </t>
  </si>
  <si>
    <t>х</t>
  </si>
  <si>
    <t>Всего</t>
  </si>
  <si>
    <t>Итого         2025 год</t>
  </si>
  <si>
    <t xml:space="preserve">В том числе по кварталам: </t>
  </si>
  <si>
    <t>2026 год</t>
  </si>
  <si>
    <t>2027 год</t>
  </si>
  <si>
    <t>1 квартал</t>
  </si>
  <si>
    <t>1 полугодие</t>
  </si>
  <si>
    <t>9 месяцев</t>
  </si>
  <si>
    <t>12 месяцев</t>
  </si>
  <si>
    <t>1.2</t>
  </si>
  <si>
    <r>
      <rPr>
        <b/>
        <sz val="9"/>
        <color theme="1"/>
        <rFont val="Times New Roman"/>
        <family val="1"/>
        <charset val="204"/>
      </rPr>
      <t xml:space="preserve">Мероприятие 01.02. </t>
    </r>
    <r>
      <rPr>
        <sz val="9"/>
        <color theme="1"/>
        <rFont val="Times New Roman"/>
        <family val="1"/>
        <charset val="204"/>
      </rPr>
      <t>Обеспечение ОМСУ муниципального образования Московской области широкополосным доступом в сеть Интернет, телефонной связью, иными услугами электросвязи</t>
    </r>
  </si>
  <si>
    <t>Результат 1. ОМСУ обеспечены широкополосным доступом в сеть Интернет, телефонной связью, иными услугами электросвязи (единица)</t>
  </si>
  <si>
    <t>1.3</t>
  </si>
  <si>
    <r>
      <rPr>
        <b/>
        <sz val="9"/>
        <color theme="1"/>
        <rFont val="Times New Roman"/>
        <family val="1"/>
        <charset val="204"/>
      </rPr>
      <t xml:space="preserve">Мероприятие 01.03. </t>
    </r>
    <r>
      <rPr>
        <sz val="9"/>
        <color theme="1"/>
        <rFont val="Times New Roman"/>
        <family val="1"/>
        <charset val="204"/>
      </rPr>
      <t>Подключение ОМСУ муниципального образования Московской области к единой интегрированной мультисервисной телекоммуникационной сети Правительства Московской области для нужд ОМСУ муниципального образования Московской области и обеспечения совместной работы в ней</t>
    </r>
  </si>
  <si>
    <t>Результат 1. ОМСУ подключены к ЕИМТС Правительства Московской области (единица)</t>
  </si>
  <si>
    <t>1.4</t>
  </si>
  <si>
    <r>
      <rPr>
        <b/>
        <sz val="9"/>
        <color theme="1"/>
        <rFont val="Times New Roman"/>
        <family val="1"/>
        <charset val="204"/>
      </rPr>
      <t xml:space="preserve">Мероприятие 01.04. </t>
    </r>
    <r>
      <rPr>
        <sz val="9"/>
        <color theme="1"/>
        <rFont val="Times New Roman"/>
        <family val="1"/>
        <charset val="204"/>
      </rPr>
      <t>Обеспечение оборудованием и поддержание его работоспособности</t>
    </r>
  </si>
  <si>
    <t>Результат 1. ОМСУ обеспечены оборудованием, а также его техническим сопровождением (единица)</t>
  </si>
  <si>
    <t>1.5</t>
  </si>
  <si>
    <r>
      <rPr>
        <b/>
        <sz val="9"/>
        <color theme="1"/>
        <rFont val="Times New Roman"/>
        <family val="1"/>
        <charset val="204"/>
      </rPr>
      <t xml:space="preserve">Мероприятие 01.05. </t>
    </r>
    <r>
      <rPr>
        <sz val="9"/>
        <color theme="1"/>
        <rFont val="Times New Roman"/>
        <family val="1"/>
        <charset val="204"/>
      </rPr>
  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«Интернет» за счет средств местного бюджета</t>
    </r>
  </si>
  <si>
    <t>Результат 1. Организации дошкольного, начального общего, основного общего и среднего общего образования, находящиеся в ведении ОМСУ, обеспечены доступом в информационно-телекоммуникационную сеть «Интернет» (единица)</t>
  </si>
  <si>
    <t>2</t>
  </si>
  <si>
    <r>
      <rPr>
        <b/>
        <sz val="9"/>
        <color theme="1"/>
        <rFont val="Times New Roman"/>
        <family val="1"/>
        <charset val="204"/>
      </rPr>
      <t xml:space="preserve">Основное мероприятие 02. </t>
    </r>
    <r>
      <rPr>
        <sz val="9"/>
        <color theme="1"/>
        <rFont val="Times New Roman"/>
        <family val="1"/>
        <charset val="204"/>
      </rPr>
      <t>Информационная безопасность</t>
    </r>
  </si>
  <si>
    <t>2.1</t>
  </si>
  <si>
    <t>Мероприятие 02.01. Приобретение, установка, настройка, монтаж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данных, антивирусного программного обеспечения, средств электронной подписи, средств защиты информационно-технологической и телекоммуникационной инфраструктуры от компьютерных атак, средств автоматизации деятельности по защите информации,  а также проведение мероприятий по защите информации и аттестации по требованиям безопасности информации объектов информатизации, ЦОД и ИС, используемых ОМСУ муниципального образования Московской области</t>
  </si>
  <si>
    <t>Результат 1. Обеспечено соответствие объектов информатизации требованиям о защите информации ограниченного доступа, не составляющей государственную тайну (единица)</t>
  </si>
  <si>
    <t xml:space="preserve">2023 год </t>
  </si>
  <si>
    <t>-</t>
  </si>
  <si>
    <t>3</t>
  </si>
  <si>
    <r>
      <rPr>
        <b/>
        <sz val="9"/>
        <color theme="1"/>
        <rFont val="Times New Roman"/>
        <family val="1"/>
        <charset val="204"/>
      </rPr>
      <t xml:space="preserve">Основное мероприятие 03. </t>
    </r>
    <r>
      <rPr>
        <sz val="9"/>
        <color theme="1"/>
        <rFont val="Times New Roman"/>
        <family val="1"/>
        <charset val="204"/>
      </rPr>
      <t>Цифровое государственное управление</t>
    </r>
  </si>
  <si>
    <t>3.1</t>
  </si>
  <si>
    <r>
      <rPr>
        <b/>
        <sz val="9"/>
        <color theme="1"/>
        <rFont val="Times New Roman"/>
        <family val="1"/>
        <charset val="204"/>
      </rPr>
      <t xml:space="preserve">Мероприятие 03.01. </t>
    </r>
    <r>
      <rPr>
        <sz val="9"/>
        <color theme="1"/>
        <rFont val="Times New Roman"/>
        <family val="1"/>
        <charset val="204"/>
      </rPr>
      <t>Обеспечение программными продуктами</t>
    </r>
  </si>
  <si>
    <t>Результат 1. ОМСУ обеспечены программными продуктами согласно заявленной потребности (единица)</t>
  </si>
  <si>
    <t>3.2</t>
  </si>
  <si>
    <r>
      <rPr>
        <b/>
        <sz val="9"/>
        <color theme="1"/>
        <rFont val="Times New Roman"/>
        <family val="1"/>
        <charset val="204"/>
      </rPr>
      <t xml:space="preserve">Мероприятие 03.02. </t>
    </r>
    <r>
      <rPr>
        <sz val="9"/>
        <color theme="1"/>
        <rFont val="Times New Roman"/>
        <family val="1"/>
        <charset val="204"/>
      </rPr>
      <t>Внедрение и сопровождение информационных систем поддержки оказания государственных и муниципальных услуг и обеспечивающих функций и контроля результативности деятельности ОМСУ муниципального образования Московской области</t>
    </r>
  </si>
  <si>
    <t>Результат 1. Обеспечено функционирование информационных систем поддержки оказания государственных и муниципальных услуг и обеспечивающих функций и контроля результативности деятельности ОМСУ (единица)</t>
  </si>
  <si>
    <t>3.3</t>
  </si>
  <si>
    <r>
      <rPr>
        <b/>
        <sz val="9"/>
        <color theme="1"/>
        <rFont val="Times New Roman"/>
        <family val="1"/>
        <charset val="204"/>
      </rPr>
      <t xml:space="preserve">Мероприятие 03.03. </t>
    </r>
    <r>
      <rPr>
        <sz val="9"/>
        <color theme="1"/>
        <rFont val="Times New Roman"/>
        <family val="1"/>
        <charset val="204"/>
      </rPr>
      <t>Развитие и сопровождение муниципальных информационных систем обеспечения деятельности ОМСУ муниципального образования Московской области</t>
    </r>
  </si>
  <si>
    <t>Финансовое управление Администрации городского округа Жуковский</t>
  </si>
  <si>
    <t>Результат 1. Обеспечено функционирование муниципальных информационных систем обеспечения деятельности ОМСУ (единица)</t>
  </si>
  <si>
    <t>4</t>
  </si>
  <si>
    <r>
      <rPr>
        <b/>
        <sz val="9"/>
        <color theme="1"/>
        <rFont val="Times New Roman"/>
        <family val="1"/>
        <charset val="204"/>
      </rPr>
      <t xml:space="preserve">Основное мероприятие 04. </t>
    </r>
    <r>
      <rPr>
        <sz val="9"/>
        <color theme="1"/>
        <rFont val="Times New Roman"/>
        <family val="1"/>
        <charset val="204"/>
      </rPr>
      <t>Цифровая культура</t>
    </r>
  </si>
  <si>
    <t>4.1</t>
  </si>
  <si>
    <r>
      <rPr>
        <b/>
        <sz val="9"/>
        <color theme="1"/>
        <rFont val="Times New Roman"/>
        <family val="1"/>
        <charset val="204"/>
      </rPr>
      <t xml:space="preserve">Мероприятие 04.01. </t>
    </r>
    <r>
      <rPr>
        <sz val="9"/>
        <color theme="1"/>
        <rFont val="Times New Roman"/>
        <family val="1"/>
        <charset val="204"/>
      </rPr>
      <t>Обеспечение муниципальных учреждений культуры доступом в информационно-телекоммуникационную сеть Интернет</t>
    </r>
  </si>
  <si>
    <t>5</t>
  </si>
  <si>
    <r>
      <rPr>
        <b/>
        <sz val="9"/>
        <color rgb="FFFF0000"/>
        <rFont val="Times New Roman"/>
        <family val="1"/>
        <charset val="204"/>
      </rPr>
      <t xml:space="preserve">Основное мероприятие E4. </t>
    </r>
    <r>
      <rPr>
        <sz val="9"/>
        <color rgb="FFFF0000"/>
        <rFont val="Times New Roman"/>
        <family val="1"/>
        <charset val="204"/>
      </rPr>
      <t>Федеральный проект «Цифровая образовательная среда»</t>
    </r>
  </si>
  <si>
    <t>2023-2024</t>
  </si>
  <si>
    <t>Управление образования Администрации городского округа Жуковский</t>
  </si>
  <si>
    <t>5.1</t>
  </si>
  <si>
    <r>
      <rPr>
        <b/>
        <sz val="9"/>
        <color rgb="FFFF0000"/>
        <rFont val="Times New Roman"/>
        <family val="1"/>
        <charset val="204"/>
      </rPr>
      <t xml:space="preserve">Мероприятие E4.04. </t>
    </r>
    <r>
      <rPr>
        <sz val="9"/>
        <color rgb="FFFF0000"/>
        <rFont val="Times New Roman"/>
        <family val="1"/>
        <charset val="204"/>
      </rPr>
      <t>Обеспечение образовательных организаций материально-технической базой для внедрения цифровой образовательной среды</t>
    </r>
  </si>
  <si>
    <t>Образовательные организации обеспечены комплектами оборудования, включающими средства вычислительной техники, программное обеспечение и презентационное оборудование, для внедрения цифровой образовательной среды (единица)</t>
  </si>
  <si>
    <t>5.2</t>
  </si>
  <si>
    <r>
      <t xml:space="preserve">Мероприятие E4.05. Мероприятие в рамках ГП МО - </t>
    </r>
    <r>
      <rPr>
        <sz val="9"/>
        <color theme="1"/>
        <rFont val="Times New Roman"/>
        <family val="1"/>
        <charset val="204"/>
      </rPr>
      <t>Обновление и техническое обслуживание (ремонт) средств (программного обеспечения и оборудования), приобретённых в рамках субсидий на реализацию мероприятий федерального проекта "Цифровая образовательная среда"</t>
    </r>
  </si>
  <si>
    <t>Обеспечено обновление и техническое обслуживание (ремонт) средств (программного обеспечения и оборудования), приобретённых в рамках субсидий на на реализацию мероприятий федерального проекта "Цифровая образовательная среда"(единица)</t>
  </si>
  <si>
    <r>
      <rPr>
        <b/>
        <sz val="9"/>
        <rFont val="Times New Roman"/>
        <family val="1"/>
        <charset val="204"/>
      </rPr>
      <t>Основное мероприятие 05</t>
    </r>
    <r>
      <rPr>
        <sz val="9"/>
        <rFont val="Times New Roman"/>
        <family val="1"/>
        <charset val="204"/>
      </rPr>
      <t>. Цифровая образовательная среда</t>
    </r>
  </si>
  <si>
    <t>2025-2029</t>
  </si>
  <si>
    <t>6.1.</t>
  </si>
  <si>
    <t>Мероприятие 05.01. Обновление и техническое обслуживание (ремонт) средств (программного обеспечения и оборудования) приобретенных для реализацию мероприятий в сфере цифровой образовательной среды</t>
  </si>
  <si>
    <t>Результат 1. Обеспечено обновление и техническое обслуживание (ремонт) средств (программного обеспечения и оборудования), приобретённых на реализацию мероприятий в сфере цифровой образовательной среды (единица)</t>
  </si>
  <si>
    <t>7.</t>
  </si>
  <si>
    <t>Итого по подпрограмме</t>
  </si>
  <si>
    <t>____________________________________</t>
  </si>
  <si>
    <t>&gt;&gt;.</t>
  </si>
  <si>
    <t>Приложение  №2 к  постановлению
Администрации городского округа Жуковский
от 16.12 2025  № 1941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</si>
</sst>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top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top" wrapText="1"/>
    </xf>
    <xf numFmtId="164" fontId="1" fillId="2" borderId="4" xfId="0" applyNumberFormat="1" applyFont="1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3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top" wrapText="1"/>
    </xf>
    <xf numFmtId="164" fontId="6" fillId="2" borderId="8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7" fillId="2" borderId="8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164" fontId="6" fillId="2" borderId="10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164" fontId="5" fillId="0" borderId="8" xfId="0" applyNumberFormat="1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top" wrapText="1"/>
    </xf>
    <xf numFmtId="0" fontId="2" fillId="0" borderId="12" xfId="0" applyFont="1" applyBorder="1"/>
    <xf numFmtId="0" fontId="1" fillId="0" borderId="2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wrapText="1"/>
    </xf>
    <xf numFmtId="0" fontId="2" fillId="0" borderId="13" xfId="0" applyFont="1" applyBorder="1"/>
    <xf numFmtId="164" fontId="4" fillId="2" borderId="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1" xfId="0" applyFont="1" applyBorder="1" applyAlignment="1">
      <alignment vertical="top" wrapText="1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1" xfId="0" applyFont="1" applyBorder="1"/>
    <xf numFmtId="0" fontId="2" fillId="2" borderId="14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8" xfId="0" applyFont="1" applyFill="1" applyBorder="1"/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/>
    <xf numFmtId="0" fontId="2" fillId="2" borderId="9" xfId="0" applyFont="1" applyFill="1" applyBorder="1"/>
    <xf numFmtId="0" fontId="1" fillId="0" borderId="15" xfId="0" applyFont="1" applyBorder="1"/>
    <xf numFmtId="0" fontId="1" fillId="0" borderId="17" xfId="0" applyFont="1" applyBorder="1"/>
    <xf numFmtId="0" fontId="1" fillId="0" borderId="17" xfId="0" applyFont="1" applyBorder="1" applyAlignment="1">
      <alignment horizontal="left" vertical="top" wrapText="1"/>
    </xf>
    <xf numFmtId="0" fontId="2" fillId="0" borderId="8" xfId="0" applyFont="1" applyBorder="1"/>
    <xf numFmtId="0" fontId="1" fillId="0" borderId="1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top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wrapText="1"/>
    </xf>
    <xf numFmtId="164" fontId="2" fillId="2" borderId="9" xfId="0" applyNumberFormat="1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wrapText="1"/>
    </xf>
    <xf numFmtId="164" fontId="1" fillId="2" borderId="9" xfId="0" applyNumberFormat="1" applyFont="1" applyFill="1" applyBorder="1" applyAlignment="1">
      <alignment horizontal="center" wrapText="1"/>
    </xf>
    <xf numFmtId="164" fontId="2" fillId="2" borderId="5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164" fontId="2" fillId="2" borderId="27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/>
    </xf>
    <xf numFmtId="164" fontId="2" fillId="2" borderId="29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/>
    <xf numFmtId="0" fontId="2" fillId="2" borderId="27" xfId="0" applyFont="1" applyFill="1" applyBorder="1" applyAlignment="1">
      <alignment horizontal="center" vertical="top" wrapText="1"/>
    </xf>
    <xf numFmtId="0" fontId="2" fillId="2" borderId="28" xfId="0" applyFont="1" applyFill="1" applyBorder="1"/>
    <xf numFmtId="0" fontId="2" fillId="2" borderId="29" xfId="0" applyFont="1" applyFill="1" applyBorder="1"/>
    <xf numFmtId="0" fontId="1" fillId="2" borderId="11" xfId="0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top" wrapText="1"/>
    </xf>
    <xf numFmtId="0" fontId="1" fillId="0" borderId="8" xfId="0" applyFont="1" applyBorder="1"/>
    <xf numFmtId="0" fontId="1" fillId="0" borderId="8" xfId="0" applyFont="1" applyBorder="1" applyAlignment="1">
      <alignment horizontal="left" vertical="top" wrapText="1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1" fillId="0" borderId="29" xfId="0" applyFont="1" applyBorder="1" applyAlignment="1">
      <alignment vertical="top" wrapText="1"/>
    </xf>
    <xf numFmtId="0" fontId="2" fillId="0" borderId="29" xfId="0" applyFont="1" applyBorder="1" applyAlignment="1">
      <alignment wrapText="1"/>
    </xf>
    <xf numFmtId="0" fontId="2" fillId="2" borderId="13" xfId="0" applyFont="1" applyFill="1" applyBorder="1"/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  <xf numFmtId="164" fontId="4" fillId="2" borderId="7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 wrapText="1"/>
    </xf>
    <xf numFmtId="0" fontId="6" fillId="0" borderId="12" xfId="0" applyFont="1" applyBorder="1"/>
    <xf numFmtId="0" fontId="6" fillId="0" borderId="12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3" xfId="0" applyFont="1" applyBorder="1"/>
    <xf numFmtId="164" fontId="7" fillId="2" borderId="5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top" wrapText="1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wrapText="1"/>
    </xf>
    <xf numFmtId="0" fontId="6" fillId="2" borderId="8" xfId="0" applyFont="1" applyFill="1" applyBorder="1" applyAlignment="1">
      <alignment vertical="top" wrapText="1"/>
    </xf>
    <xf numFmtId="0" fontId="6" fillId="2" borderId="8" xfId="0" applyFont="1" applyFill="1" applyBorder="1"/>
    <xf numFmtId="0" fontId="6" fillId="2" borderId="14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8" xfId="0" applyFont="1" applyFill="1" applyBorder="1"/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/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/>
    <xf numFmtId="0" fontId="6" fillId="2" borderId="14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/>
    <xf numFmtId="0" fontId="6" fillId="2" borderId="9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/>
    <xf numFmtId="0" fontId="6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/>
    <xf numFmtId="0" fontId="5" fillId="2" borderId="14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top" wrapText="1"/>
    </xf>
    <xf numFmtId="0" fontId="1" fillId="0" borderId="21" xfId="0" applyFont="1" applyBorder="1" applyAlignment="1">
      <alignment wrapText="1"/>
    </xf>
    <xf numFmtId="0" fontId="1" fillId="0" borderId="32" xfId="0" applyFont="1" applyBorder="1" applyAlignment="1">
      <alignment wrapText="1"/>
    </xf>
    <xf numFmtId="164" fontId="2" fillId="0" borderId="27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2" borderId="15" xfId="0" applyFont="1" applyFill="1" applyBorder="1"/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16" xfId="0" applyFont="1" applyBorder="1"/>
    <xf numFmtId="0" fontId="1" fillId="0" borderId="0" xfId="0" applyFont="1"/>
    <xf numFmtId="0" fontId="5" fillId="2" borderId="11" xfId="0" applyFont="1" applyFill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top" wrapText="1"/>
    </xf>
    <xf numFmtId="0" fontId="2" fillId="0" borderId="25" xfId="0" applyFont="1" applyBorder="1"/>
    <xf numFmtId="0" fontId="2" fillId="0" borderId="38" xfId="0" applyFont="1" applyBorder="1"/>
    <xf numFmtId="0" fontId="3" fillId="0" borderId="36" xfId="0" applyFont="1" applyBorder="1" applyAlignment="1">
      <alignment horizontal="left" vertical="top" wrapText="1"/>
    </xf>
    <xf numFmtId="0" fontId="3" fillId="0" borderId="37" xfId="0" applyFont="1" applyBorder="1"/>
    <xf numFmtId="0" fontId="4" fillId="0" borderId="36" xfId="0" applyFont="1" applyBorder="1"/>
    <xf numFmtId="0" fontId="4" fillId="0" borderId="39" xfId="0" applyFont="1" applyBorder="1"/>
    <xf numFmtId="0" fontId="3" fillId="0" borderId="2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tabSelected="1" workbookViewId="0">
      <selection activeCell="A2" sqref="A2:O2"/>
    </sheetView>
  </sheetViews>
  <sheetFormatPr defaultRowHeight="15" x14ac:dyDescent="0.25"/>
  <cols>
    <col min="2" max="2" width="15.5703125" customWidth="1"/>
    <col min="4" max="4" width="10.5703125" customWidth="1"/>
    <col min="5" max="5" width="11.140625" customWidth="1"/>
    <col min="6" max="6" width="13" customWidth="1"/>
    <col min="7" max="7" width="14.140625" customWidth="1"/>
    <col min="13" max="13" width="16.7109375" customWidth="1"/>
    <col min="14" max="14" width="14.5703125" customWidth="1"/>
    <col min="15" max="15" width="27.7109375" customWidth="1"/>
  </cols>
  <sheetData>
    <row r="1" spans="1:15" ht="70.5" customHeight="1" x14ac:dyDescent="0.25">
      <c r="A1" s="1"/>
      <c r="B1" s="1"/>
      <c r="C1" s="1"/>
      <c r="D1" s="1"/>
      <c r="E1" s="1"/>
      <c r="F1" s="2"/>
      <c r="G1" s="2"/>
      <c r="H1" s="3"/>
      <c r="I1" s="3"/>
      <c r="J1" s="3"/>
      <c r="K1" s="3"/>
      <c r="L1" s="3"/>
      <c r="M1" s="2"/>
      <c r="N1" s="90" t="s">
        <v>86</v>
      </c>
      <c r="O1" s="91"/>
    </row>
    <row r="2" spans="1:15" ht="38.25" customHeight="1" x14ac:dyDescent="0.2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3"/>
      <c r="N2" s="93"/>
      <c r="O2" s="93"/>
    </row>
    <row r="3" spans="1:15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5"/>
      <c r="N3" s="95"/>
      <c r="O3" s="95"/>
    </row>
    <row r="4" spans="1:15" x14ac:dyDescent="0.25">
      <c r="A4" s="96" t="s">
        <v>1</v>
      </c>
      <c r="B4" s="96" t="s">
        <v>2</v>
      </c>
      <c r="C4" s="96" t="s">
        <v>3</v>
      </c>
      <c r="D4" s="96" t="s">
        <v>4</v>
      </c>
      <c r="E4" s="96" t="s">
        <v>5</v>
      </c>
      <c r="F4" s="4"/>
      <c r="G4" s="4"/>
      <c r="H4" s="100" t="s">
        <v>6</v>
      </c>
      <c r="I4" s="101"/>
      <c r="J4" s="101"/>
      <c r="K4" s="101"/>
      <c r="L4" s="101"/>
      <c r="M4" s="101"/>
      <c r="N4" s="101"/>
      <c r="O4" s="96" t="s">
        <v>7</v>
      </c>
    </row>
    <row r="5" spans="1:15" x14ac:dyDescent="0.25">
      <c r="A5" s="97"/>
      <c r="B5" s="98"/>
      <c r="C5" s="98"/>
      <c r="D5" s="98"/>
      <c r="E5" s="99"/>
      <c r="F5" s="5" t="s">
        <v>8</v>
      </c>
      <c r="G5" s="5" t="s">
        <v>9</v>
      </c>
      <c r="H5" s="76" t="s">
        <v>10</v>
      </c>
      <c r="I5" s="77"/>
      <c r="J5" s="77"/>
      <c r="K5" s="77"/>
      <c r="L5" s="78"/>
      <c r="M5" s="6">
        <v>2026</v>
      </c>
      <c r="N5" s="7">
        <v>2027</v>
      </c>
      <c r="O5" s="98"/>
    </row>
    <row r="6" spans="1:15" x14ac:dyDescent="0.25">
      <c r="A6" s="8">
        <v>1</v>
      </c>
      <c r="B6" s="7">
        <v>2</v>
      </c>
      <c r="C6" s="7">
        <v>3</v>
      </c>
      <c r="D6" s="7">
        <v>4</v>
      </c>
      <c r="E6" s="7">
        <v>5</v>
      </c>
      <c r="F6" s="9">
        <v>6</v>
      </c>
      <c r="G6" s="9">
        <v>7</v>
      </c>
      <c r="H6" s="79">
        <v>8</v>
      </c>
      <c r="I6" s="80"/>
      <c r="J6" s="80"/>
      <c r="K6" s="80"/>
      <c r="L6" s="81"/>
      <c r="M6" s="6">
        <v>9</v>
      </c>
      <c r="N6" s="7">
        <v>10</v>
      </c>
      <c r="O6" s="7">
        <v>11</v>
      </c>
    </row>
    <row r="7" spans="1:15" x14ac:dyDescent="0.25">
      <c r="A7" s="82">
        <v>1</v>
      </c>
      <c r="B7" s="84" t="s">
        <v>11</v>
      </c>
      <c r="C7" s="85" t="s">
        <v>12</v>
      </c>
      <c r="D7" s="10" t="s">
        <v>13</v>
      </c>
      <c r="E7" s="11">
        <f>SUM(F7:N7)</f>
        <v>14564.19009</v>
      </c>
      <c r="F7" s="12">
        <f>SUM(F8:F11)</f>
        <v>1786.63912</v>
      </c>
      <c r="G7" s="12">
        <f>SUM(G8:G11)</f>
        <v>3209.2673</v>
      </c>
      <c r="H7" s="87">
        <f>SUM(H8:L11)</f>
        <v>4568.2836699999998</v>
      </c>
      <c r="I7" s="88"/>
      <c r="J7" s="88"/>
      <c r="K7" s="88"/>
      <c r="L7" s="89"/>
      <c r="M7" s="12">
        <f>SUM(M8:M11)</f>
        <v>2500</v>
      </c>
      <c r="N7" s="12">
        <f>SUM(N8:N11)</f>
        <v>2500</v>
      </c>
      <c r="O7" s="102" t="s">
        <v>14</v>
      </c>
    </row>
    <row r="8" spans="1:15" ht="48" x14ac:dyDescent="0.25">
      <c r="A8" s="83"/>
      <c r="B8" s="83"/>
      <c r="C8" s="86"/>
      <c r="D8" s="13" t="s">
        <v>15</v>
      </c>
      <c r="E8" s="11">
        <f t="shared" ref="E8:E11" si="0">SUM(F8:N8)</f>
        <v>0</v>
      </c>
      <c r="F8" s="12">
        <f t="shared" ref="F8:H11" si="1">F13+F21+F29+F37+F45</f>
        <v>0</v>
      </c>
      <c r="G8" s="12">
        <f t="shared" si="1"/>
        <v>0</v>
      </c>
      <c r="H8" s="87">
        <f t="shared" si="1"/>
        <v>0</v>
      </c>
      <c r="I8" s="105"/>
      <c r="J8" s="105"/>
      <c r="K8" s="105"/>
      <c r="L8" s="106"/>
      <c r="M8" s="12">
        <f t="shared" ref="M8:N11" si="2">M13+M21+M29+M37+M45</f>
        <v>0</v>
      </c>
      <c r="N8" s="12">
        <f t="shared" si="2"/>
        <v>0</v>
      </c>
      <c r="O8" s="103"/>
    </row>
    <row r="9" spans="1:15" ht="36" x14ac:dyDescent="0.25">
      <c r="A9" s="83"/>
      <c r="B9" s="83"/>
      <c r="C9" s="86"/>
      <c r="D9" s="13" t="s">
        <v>16</v>
      </c>
      <c r="E9" s="11">
        <f t="shared" si="0"/>
        <v>0</v>
      </c>
      <c r="F9" s="12">
        <f t="shared" si="1"/>
        <v>0</v>
      </c>
      <c r="G9" s="12">
        <f t="shared" si="1"/>
        <v>0</v>
      </c>
      <c r="H9" s="87">
        <f t="shared" si="1"/>
        <v>0</v>
      </c>
      <c r="I9" s="105"/>
      <c r="J9" s="105"/>
      <c r="K9" s="105"/>
      <c r="L9" s="106"/>
      <c r="M9" s="12">
        <f t="shared" si="2"/>
        <v>0</v>
      </c>
      <c r="N9" s="12">
        <f t="shared" si="2"/>
        <v>0</v>
      </c>
      <c r="O9" s="103"/>
    </row>
    <row r="10" spans="1:15" ht="60" x14ac:dyDescent="0.25">
      <c r="A10" s="83"/>
      <c r="B10" s="83"/>
      <c r="C10" s="86"/>
      <c r="D10" s="13" t="s">
        <v>17</v>
      </c>
      <c r="E10" s="11">
        <f t="shared" si="0"/>
        <v>14564.19009</v>
      </c>
      <c r="F10" s="12">
        <f t="shared" si="1"/>
        <v>1786.63912</v>
      </c>
      <c r="G10" s="12">
        <f t="shared" si="1"/>
        <v>3209.2673</v>
      </c>
      <c r="H10" s="87">
        <f t="shared" si="1"/>
        <v>4568.2836699999998</v>
      </c>
      <c r="I10" s="105"/>
      <c r="J10" s="105"/>
      <c r="K10" s="105"/>
      <c r="L10" s="106"/>
      <c r="M10" s="12">
        <f t="shared" si="2"/>
        <v>2500</v>
      </c>
      <c r="N10" s="12">
        <f t="shared" si="2"/>
        <v>2500</v>
      </c>
      <c r="O10" s="103"/>
    </row>
    <row r="11" spans="1:15" ht="24" x14ac:dyDescent="0.25">
      <c r="A11" s="83"/>
      <c r="B11" s="83"/>
      <c r="C11" s="86"/>
      <c r="D11" s="7" t="s">
        <v>18</v>
      </c>
      <c r="E11" s="11">
        <f t="shared" si="0"/>
        <v>0</v>
      </c>
      <c r="F11" s="12">
        <f t="shared" si="1"/>
        <v>0</v>
      </c>
      <c r="G11" s="12">
        <f t="shared" si="1"/>
        <v>0</v>
      </c>
      <c r="H11" s="87">
        <f t="shared" si="1"/>
        <v>0</v>
      </c>
      <c r="I11" s="105"/>
      <c r="J11" s="105"/>
      <c r="K11" s="105"/>
      <c r="L11" s="106"/>
      <c r="M11" s="12">
        <f t="shared" si="2"/>
        <v>0</v>
      </c>
      <c r="N11" s="12">
        <f t="shared" si="2"/>
        <v>0</v>
      </c>
      <c r="O11" s="104"/>
    </row>
    <row r="12" spans="1:15" x14ac:dyDescent="0.25">
      <c r="A12" s="107" t="s">
        <v>19</v>
      </c>
      <c r="B12" s="110" t="s">
        <v>20</v>
      </c>
      <c r="C12" s="85" t="s">
        <v>12</v>
      </c>
      <c r="D12" s="10" t="s">
        <v>13</v>
      </c>
      <c r="E12" s="11">
        <f>SUM(F12:N12)</f>
        <v>494</v>
      </c>
      <c r="F12" s="12">
        <f>SUM(F13:F16)</f>
        <v>104</v>
      </c>
      <c r="G12" s="12">
        <f>SUM(G13:G16)</f>
        <v>104</v>
      </c>
      <c r="H12" s="87">
        <f>SUM(H13:L16)</f>
        <v>86</v>
      </c>
      <c r="I12" s="88"/>
      <c r="J12" s="88"/>
      <c r="K12" s="88"/>
      <c r="L12" s="89"/>
      <c r="M12" s="12">
        <f>SUM(M13:M16)</f>
        <v>100</v>
      </c>
      <c r="N12" s="12">
        <f>SUM(N13:N16)</f>
        <v>100</v>
      </c>
      <c r="O12" s="102" t="s">
        <v>14</v>
      </c>
    </row>
    <row r="13" spans="1:15" ht="48" x14ac:dyDescent="0.25">
      <c r="A13" s="108"/>
      <c r="B13" s="86"/>
      <c r="C13" s="86"/>
      <c r="D13" s="13" t="s">
        <v>15</v>
      </c>
      <c r="E13" s="11">
        <f t="shared" ref="E13:E16" si="3">SUM(F13:N13)</f>
        <v>0</v>
      </c>
      <c r="F13" s="14">
        <v>0</v>
      </c>
      <c r="G13" s="14">
        <v>0</v>
      </c>
      <c r="H13" s="111">
        <v>0</v>
      </c>
      <c r="I13" s="112"/>
      <c r="J13" s="112"/>
      <c r="K13" s="112"/>
      <c r="L13" s="113"/>
      <c r="M13" s="15">
        <v>0</v>
      </c>
      <c r="N13" s="16">
        <v>0</v>
      </c>
      <c r="O13" s="103"/>
    </row>
    <row r="14" spans="1:15" ht="36" x14ac:dyDescent="0.25">
      <c r="A14" s="108"/>
      <c r="B14" s="86"/>
      <c r="C14" s="86"/>
      <c r="D14" s="13" t="s">
        <v>16</v>
      </c>
      <c r="E14" s="11">
        <f t="shared" si="3"/>
        <v>0</v>
      </c>
      <c r="F14" s="14">
        <v>0</v>
      </c>
      <c r="G14" s="14">
        <v>0</v>
      </c>
      <c r="H14" s="111">
        <v>0</v>
      </c>
      <c r="I14" s="112"/>
      <c r="J14" s="112"/>
      <c r="K14" s="112"/>
      <c r="L14" s="113"/>
      <c r="M14" s="15">
        <v>0</v>
      </c>
      <c r="N14" s="16">
        <v>0</v>
      </c>
      <c r="O14" s="103"/>
    </row>
    <row r="15" spans="1:15" ht="60" x14ac:dyDescent="0.25">
      <c r="A15" s="108"/>
      <c r="B15" s="86"/>
      <c r="C15" s="86"/>
      <c r="D15" s="13" t="s">
        <v>17</v>
      </c>
      <c r="E15" s="11">
        <f t="shared" si="3"/>
        <v>494</v>
      </c>
      <c r="F15" s="14">
        <v>104</v>
      </c>
      <c r="G15" s="14">
        <v>104</v>
      </c>
      <c r="H15" s="114">
        <f>2500-2400+8-22</f>
        <v>86</v>
      </c>
      <c r="I15" s="115"/>
      <c r="J15" s="115"/>
      <c r="K15" s="115"/>
      <c r="L15" s="116"/>
      <c r="M15" s="15">
        <v>100</v>
      </c>
      <c r="N15" s="16">
        <v>100</v>
      </c>
      <c r="O15" s="103"/>
    </row>
    <row r="16" spans="1:15" ht="24" x14ac:dyDescent="0.25">
      <c r="A16" s="108"/>
      <c r="B16" s="86"/>
      <c r="C16" s="86"/>
      <c r="D16" s="17" t="s">
        <v>18</v>
      </c>
      <c r="E16" s="11">
        <f t="shared" si="3"/>
        <v>0</v>
      </c>
      <c r="F16" s="18">
        <v>0</v>
      </c>
      <c r="G16" s="18">
        <v>0</v>
      </c>
      <c r="H16" s="111">
        <v>0</v>
      </c>
      <c r="I16" s="112"/>
      <c r="J16" s="112"/>
      <c r="K16" s="112"/>
      <c r="L16" s="113"/>
      <c r="M16" s="15">
        <v>0</v>
      </c>
      <c r="N16" s="16">
        <v>0</v>
      </c>
      <c r="O16" s="104"/>
    </row>
    <row r="17" spans="1:15" x14ac:dyDescent="0.25">
      <c r="A17" s="108"/>
      <c r="B17" s="117" t="s">
        <v>21</v>
      </c>
      <c r="C17" s="119"/>
      <c r="D17" s="122" t="s">
        <v>22</v>
      </c>
      <c r="E17" s="125" t="s">
        <v>23</v>
      </c>
      <c r="F17" s="127" t="s">
        <v>8</v>
      </c>
      <c r="G17" s="127" t="s">
        <v>9</v>
      </c>
      <c r="H17" s="129" t="s">
        <v>24</v>
      </c>
      <c r="I17" s="131" t="s">
        <v>25</v>
      </c>
      <c r="J17" s="132"/>
      <c r="K17" s="132"/>
      <c r="L17" s="133"/>
      <c r="M17" s="96" t="s">
        <v>26</v>
      </c>
      <c r="N17" s="96" t="s">
        <v>27</v>
      </c>
      <c r="O17" s="102"/>
    </row>
    <row r="18" spans="1:15" ht="24" x14ac:dyDescent="0.25">
      <c r="A18" s="108"/>
      <c r="B18" s="118"/>
      <c r="C18" s="120"/>
      <c r="D18" s="123"/>
      <c r="E18" s="126"/>
      <c r="F18" s="128"/>
      <c r="G18" s="128"/>
      <c r="H18" s="130"/>
      <c r="I18" s="19" t="s">
        <v>28</v>
      </c>
      <c r="J18" s="20" t="s">
        <v>29</v>
      </c>
      <c r="K18" s="20" t="s">
        <v>30</v>
      </c>
      <c r="L18" s="20" t="s">
        <v>31</v>
      </c>
      <c r="M18" s="97"/>
      <c r="N18" s="97"/>
      <c r="O18" s="103"/>
    </row>
    <row r="19" spans="1:15" ht="36.75" customHeight="1" x14ac:dyDescent="0.25">
      <c r="A19" s="109"/>
      <c r="B19" s="118"/>
      <c r="C19" s="121"/>
      <c r="D19" s="124"/>
      <c r="E19" s="21">
        <v>0</v>
      </c>
      <c r="F19" s="22">
        <v>0</v>
      </c>
      <c r="G19" s="22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104"/>
    </row>
    <row r="20" spans="1:15" x14ac:dyDescent="0.25">
      <c r="A20" s="107" t="s">
        <v>32</v>
      </c>
      <c r="B20" s="136" t="s">
        <v>33</v>
      </c>
      <c r="C20" s="138" t="s">
        <v>12</v>
      </c>
      <c r="D20" s="23" t="s">
        <v>13</v>
      </c>
      <c r="E20" s="11">
        <f>SUM(F20:N20)</f>
        <v>0</v>
      </c>
      <c r="F20" s="12">
        <f>SUM(F21:F24)</f>
        <v>0</v>
      </c>
      <c r="G20" s="12">
        <f>SUM(G21:G24)</f>
        <v>0</v>
      </c>
      <c r="H20" s="87">
        <f>SUM(H21:L24)</f>
        <v>0</v>
      </c>
      <c r="I20" s="88"/>
      <c r="J20" s="88"/>
      <c r="K20" s="88"/>
      <c r="L20" s="89"/>
      <c r="M20" s="12">
        <f>SUM(M21:M24)</f>
        <v>0</v>
      </c>
      <c r="N20" s="12">
        <f>SUM(N21:N24)</f>
        <v>0</v>
      </c>
      <c r="O20" s="102" t="s">
        <v>14</v>
      </c>
    </row>
    <row r="21" spans="1:15" ht="48" x14ac:dyDescent="0.25">
      <c r="A21" s="134"/>
      <c r="B21" s="137"/>
      <c r="C21" s="137"/>
      <c r="D21" s="24" t="s">
        <v>15</v>
      </c>
      <c r="E21" s="11">
        <f t="shared" ref="E21:E24" si="4">SUM(F21:N21)</f>
        <v>0</v>
      </c>
      <c r="F21" s="14">
        <v>0</v>
      </c>
      <c r="G21" s="14">
        <v>0</v>
      </c>
      <c r="H21" s="111">
        <v>0</v>
      </c>
      <c r="I21" s="112"/>
      <c r="J21" s="112"/>
      <c r="K21" s="112"/>
      <c r="L21" s="113"/>
      <c r="M21" s="15">
        <v>0</v>
      </c>
      <c r="N21" s="15">
        <v>0</v>
      </c>
      <c r="O21" s="103"/>
    </row>
    <row r="22" spans="1:15" ht="36" x14ac:dyDescent="0.25">
      <c r="A22" s="134"/>
      <c r="B22" s="137"/>
      <c r="C22" s="137"/>
      <c r="D22" s="24" t="s">
        <v>16</v>
      </c>
      <c r="E22" s="11">
        <f t="shared" si="4"/>
        <v>0</v>
      </c>
      <c r="F22" s="18">
        <v>0</v>
      </c>
      <c r="G22" s="18">
        <v>0</v>
      </c>
      <c r="H22" s="111">
        <v>0</v>
      </c>
      <c r="I22" s="112"/>
      <c r="J22" s="112"/>
      <c r="K22" s="112"/>
      <c r="L22" s="113"/>
      <c r="M22" s="15">
        <v>0</v>
      </c>
      <c r="N22" s="15">
        <v>0</v>
      </c>
      <c r="O22" s="103"/>
    </row>
    <row r="23" spans="1:15" ht="60" x14ac:dyDescent="0.25">
      <c r="A23" s="134"/>
      <c r="B23" s="137"/>
      <c r="C23" s="137"/>
      <c r="D23" s="25" t="s">
        <v>17</v>
      </c>
      <c r="E23" s="11">
        <f t="shared" si="4"/>
        <v>0</v>
      </c>
      <c r="F23" s="26">
        <v>0</v>
      </c>
      <c r="G23" s="26">
        <v>0</v>
      </c>
      <c r="H23" s="112">
        <v>0</v>
      </c>
      <c r="I23" s="112"/>
      <c r="J23" s="112"/>
      <c r="K23" s="112"/>
      <c r="L23" s="113"/>
      <c r="M23" s="15">
        <v>0</v>
      </c>
      <c r="N23" s="15">
        <v>0</v>
      </c>
      <c r="O23" s="103"/>
    </row>
    <row r="24" spans="1:15" ht="24" x14ac:dyDescent="0.25">
      <c r="A24" s="134"/>
      <c r="B24" s="137"/>
      <c r="C24" s="137"/>
      <c r="D24" s="25" t="s">
        <v>18</v>
      </c>
      <c r="E24" s="11">
        <f t="shared" si="4"/>
        <v>0</v>
      </c>
      <c r="F24" s="26">
        <v>0</v>
      </c>
      <c r="G24" s="26">
        <v>0</v>
      </c>
      <c r="H24" s="112">
        <v>0</v>
      </c>
      <c r="I24" s="112"/>
      <c r="J24" s="112"/>
      <c r="K24" s="112"/>
      <c r="L24" s="113"/>
      <c r="M24" s="15">
        <v>0</v>
      </c>
      <c r="N24" s="15">
        <v>0</v>
      </c>
      <c r="O24" s="104"/>
    </row>
    <row r="25" spans="1:15" x14ac:dyDescent="0.25">
      <c r="A25" s="134"/>
      <c r="B25" s="117" t="s">
        <v>34</v>
      </c>
      <c r="C25" s="119"/>
      <c r="D25" s="139" t="s">
        <v>22</v>
      </c>
      <c r="E25" s="142" t="s">
        <v>23</v>
      </c>
      <c r="F25" s="144" t="s">
        <v>8</v>
      </c>
      <c r="G25" s="146" t="s">
        <v>9</v>
      </c>
      <c r="H25" s="129" t="s">
        <v>24</v>
      </c>
      <c r="I25" s="131" t="s">
        <v>25</v>
      </c>
      <c r="J25" s="132"/>
      <c r="K25" s="132"/>
      <c r="L25" s="133"/>
      <c r="M25" s="147" t="s">
        <v>26</v>
      </c>
      <c r="N25" s="96" t="s">
        <v>27</v>
      </c>
      <c r="O25" s="102"/>
    </row>
    <row r="26" spans="1:15" ht="24" x14ac:dyDescent="0.25">
      <c r="A26" s="134"/>
      <c r="B26" s="118"/>
      <c r="C26" s="120"/>
      <c r="D26" s="140"/>
      <c r="E26" s="143"/>
      <c r="F26" s="145"/>
      <c r="G26" s="124"/>
      <c r="H26" s="130"/>
      <c r="I26" s="19" t="s">
        <v>28</v>
      </c>
      <c r="J26" s="20" t="s">
        <v>29</v>
      </c>
      <c r="K26" s="20" t="s">
        <v>30</v>
      </c>
      <c r="L26" s="20" t="s">
        <v>31</v>
      </c>
      <c r="M26" s="148"/>
      <c r="N26" s="97"/>
      <c r="O26" s="103"/>
    </row>
    <row r="27" spans="1:15" x14ac:dyDescent="0.25">
      <c r="A27" s="135"/>
      <c r="B27" s="118"/>
      <c r="C27" s="121"/>
      <c r="D27" s="141"/>
      <c r="E27" s="27">
        <v>1</v>
      </c>
      <c r="F27" s="27">
        <v>1</v>
      </c>
      <c r="G27" s="27">
        <v>1</v>
      </c>
      <c r="H27" s="27">
        <v>1</v>
      </c>
      <c r="I27" s="27">
        <v>1</v>
      </c>
      <c r="J27" s="27">
        <v>1</v>
      </c>
      <c r="K27" s="27">
        <v>1</v>
      </c>
      <c r="L27" s="27">
        <v>1</v>
      </c>
      <c r="M27" s="27">
        <v>1</v>
      </c>
      <c r="N27" s="27">
        <v>1</v>
      </c>
      <c r="O27" s="104"/>
    </row>
    <row r="28" spans="1:15" x14ac:dyDescent="0.25">
      <c r="A28" s="107" t="s">
        <v>35</v>
      </c>
      <c r="B28" s="150" t="s">
        <v>36</v>
      </c>
      <c r="C28" s="151" t="s">
        <v>12</v>
      </c>
      <c r="D28" s="28" t="s">
        <v>13</v>
      </c>
      <c r="E28" s="11">
        <f>SUM(F28:N28)</f>
        <v>0</v>
      </c>
      <c r="F28" s="12">
        <f>SUM(F29:F32)</f>
        <v>0</v>
      </c>
      <c r="G28" s="12">
        <f>SUM(G29:G32)</f>
        <v>0</v>
      </c>
      <c r="H28" s="87">
        <f>SUM(H29:L32)</f>
        <v>0</v>
      </c>
      <c r="I28" s="88"/>
      <c r="J28" s="88"/>
      <c r="K28" s="88"/>
      <c r="L28" s="89"/>
      <c r="M28" s="12">
        <f>SUM(M29:M32)</f>
        <v>0</v>
      </c>
      <c r="N28" s="12">
        <f>SUM(N29:N32)</f>
        <v>0</v>
      </c>
      <c r="O28" s="102" t="s">
        <v>14</v>
      </c>
    </row>
    <row r="29" spans="1:15" ht="48" x14ac:dyDescent="0.25">
      <c r="A29" s="108"/>
      <c r="B29" s="137"/>
      <c r="C29" s="137"/>
      <c r="D29" s="24" t="s">
        <v>15</v>
      </c>
      <c r="E29" s="11">
        <f t="shared" ref="E29:E32" si="5">SUM(F29:N29)</f>
        <v>0</v>
      </c>
      <c r="F29" s="29">
        <v>0</v>
      </c>
      <c r="G29" s="29">
        <v>0</v>
      </c>
      <c r="H29" s="111">
        <v>0</v>
      </c>
      <c r="I29" s="112"/>
      <c r="J29" s="112"/>
      <c r="K29" s="112"/>
      <c r="L29" s="113"/>
      <c r="M29" s="15">
        <v>0</v>
      </c>
      <c r="N29" s="15">
        <v>0</v>
      </c>
      <c r="O29" s="103"/>
    </row>
    <row r="30" spans="1:15" ht="36" x14ac:dyDescent="0.25">
      <c r="A30" s="108"/>
      <c r="B30" s="137"/>
      <c r="C30" s="137"/>
      <c r="D30" s="24" t="s">
        <v>16</v>
      </c>
      <c r="E30" s="11">
        <f t="shared" si="5"/>
        <v>0</v>
      </c>
      <c r="F30" s="29">
        <v>0</v>
      </c>
      <c r="G30" s="29">
        <v>0</v>
      </c>
      <c r="H30" s="111">
        <v>0</v>
      </c>
      <c r="I30" s="112"/>
      <c r="J30" s="112"/>
      <c r="K30" s="112"/>
      <c r="L30" s="113"/>
      <c r="M30" s="15">
        <v>0</v>
      </c>
      <c r="N30" s="15">
        <v>0</v>
      </c>
      <c r="O30" s="103"/>
    </row>
    <row r="31" spans="1:15" ht="60" x14ac:dyDescent="0.25">
      <c r="A31" s="108"/>
      <c r="B31" s="137"/>
      <c r="C31" s="137"/>
      <c r="D31" s="24" t="s">
        <v>17</v>
      </c>
      <c r="E31" s="11">
        <f t="shared" si="5"/>
        <v>0</v>
      </c>
      <c r="F31" s="29">
        <v>0</v>
      </c>
      <c r="G31" s="29">
        <v>0</v>
      </c>
      <c r="H31" s="111">
        <v>0</v>
      </c>
      <c r="I31" s="112"/>
      <c r="J31" s="112"/>
      <c r="K31" s="112"/>
      <c r="L31" s="113"/>
      <c r="M31" s="15">
        <v>0</v>
      </c>
      <c r="N31" s="15">
        <v>0</v>
      </c>
      <c r="O31" s="103"/>
    </row>
    <row r="32" spans="1:15" ht="24" x14ac:dyDescent="0.25">
      <c r="A32" s="108"/>
      <c r="B32" s="137"/>
      <c r="C32" s="137"/>
      <c r="D32" s="24" t="s">
        <v>18</v>
      </c>
      <c r="E32" s="11">
        <f t="shared" si="5"/>
        <v>0</v>
      </c>
      <c r="F32" s="30">
        <v>0</v>
      </c>
      <c r="G32" s="30">
        <v>0</v>
      </c>
      <c r="H32" s="111">
        <v>0</v>
      </c>
      <c r="I32" s="112"/>
      <c r="J32" s="112"/>
      <c r="K32" s="112"/>
      <c r="L32" s="113"/>
      <c r="M32" s="15">
        <v>0</v>
      </c>
      <c r="N32" s="15">
        <v>0</v>
      </c>
      <c r="O32" s="104"/>
    </row>
    <row r="33" spans="1:15" x14ac:dyDescent="0.25">
      <c r="A33" s="109"/>
      <c r="B33" s="117" t="s">
        <v>37</v>
      </c>
      <c r="C33" s="119" t="s">
        <v>12</v>
      </c>
      <c r="D33" s="152" t="s">
        <v>22</v>
      </c>
      <c r="E33" s="155" t="s">
        <v>23</v>
      </c>
      <c r="F33" s="146" t="s">
        <v>8</v>
      </c>
      <c r="G33" s="146" t="s">
        <v>9</v>
      </c>
      <c r="H33" s="129" t="s">
        <v>24</v>
      </c>
      <c r="I33" s="131" t="s">
        <v>25</v>
      </c>
      <c r="J33" s="132"/>
      <c r="K33" s="132"/>
      <c r="L33" s="133"/>
      <c r="M33" s="147" t="s">
        <v>26</v>
      </c>
      <c r="N33" s="96" t="s">
        <v>27</v>
      </c>
      <c r="O33" s="85"/>
    </row>
    <row r="34" spans="1:15" ht="24" x14ac:dyDescent="0.25">
      <c r="A34" s="109"/>
      <c r="B34" s="118"/>
      <c r="C34" s="120"/>
      <c r="D34" s="153"/>
      <c r="E34" s="156"/>
      <c r="F34" s="143"/>
      <c r="G34" s="143"/>
      <c r="H34" s="130"/>
      <c r="I34" s="19" t="s">
        <v>28</v>
      </c>
      <c r="J34" s="20" t="s">
        <v>29</v>
      </c>
      <c r="K34" s="20" t="s">
        <v>30</v>
      </c>
      <c r="L34" s="20" t="s">
        <v>31</v>
      </c>
      <c r="M34" s="148"/>
      <c r="N34" s="97"/>
      <c r="O34" s="157"/>
    </row>
    <row r="35" spans="1:15" x14ac:dyDescent="0.25">
      <c r="A35" s="149"/>
      <c r="B35" s="118"/>
      <c r="C35" s="121"/>
      <c r="D35" s="154"/>
      <c r="E35" s="7">
        <v>1</v>
      </c>
      <c r="F35" s="7">
        <v>1</v>
      </c>
      <c r="G35" s="7">
        <v>1</v>
      </c>
      <c r="H35" s="7">
        <v>1</v>
      </c>
      <c r="I35" s="7">
        <v>1</v>
      </c>
      <c r="J35" s="7">
        <v>1</v>
      </c>
      <c r="K35" s="7">
        <v>1</v>
      </c>
      <c r="L35" s="7">
        <v>1</v>
      </c>
      <c r="M35" s="7">
        <v>1</v>
      </c>
      <c r="N35" s="7">
        <v>1</v>
      </c>
      <c r="O35" s="104"/>
    </row>
    <row r="36" spans="1:15" x14ac:dyDescent="0.25">
      <c r="A36" s="107" t="s">
        <v>38</v>
      </c>
      <c r="B36" s="150" t="s">
        <v>39</v>
      </c>
      <c r="C36" s="151" t="s">
        <v>12</v>
      </c>
      <c r="D36" s="28" t="s">
        <v>13</v>
      </c>
      <c r="E36" s="11">
        <f>SUM(F36:N36)</f>
        <v>14070.19009</v>
      </c>
      <c r="F36" s="12">
        <f>SUM(F37:F40)</f>
        <v>1682.63912</v>
      </c>
      <c r="G36" s="12">
        <f>SUM(G37:G40)</f>
        <v>3105.2673</v>
      </c>
      <c r="H36" s="87">
        <f>SUM(H37:L40)</f>
        <v>4482.2836699999998</v>
      </c>
      <c r="I36" s="88"/>
      <c r="J36" s="88"/>
      <c r="K36" s="88"/>
      <c r="L36" s="89"/>
      <c r="M36" s="12">
        <f>SUM(M37:M40)</f>
        <v>2400</v>
      </c>
      <c r="N36" s="12">
        <f>SUM(N37:N40)</f>
        <v>2400</v>
      </c>
      <c r="O36" s="102" t="s">
        <v>14</v>
      </c>
    </row>
    <row r="37" spans="1:15" ht="48" x14ac:dyDescent="0.25">
      <c r="A37" s="108"/>
      <c r="B37" s="137"/>
      <c r="C37" s="137"/>
      <c r="D37" s="24" t="s">
        <v>15</v>
      </c>
      <c r="E37" s="11">
        <f t="shared" ref="E37:E40" si="6">SUM(F37:N37)</f>
        <v>0</v>
      </c>
      <c r="F37" s="14">
        <v>0</v>
      </c>
      <c r="G37" s="14">
        <v>0</v>
      </c>
      <c r="H37" s="158">
        <v>0</v>
      </c>
      <c r="I37" s="159"/>
      <c r="J37" s="159"/>
      <c r="K37" s="159"/>
      <c r="L37" s="160"/>
      <c r="M37" s="15">
        <v>0</v>
      </c>
      <c r="N37" s="15">
        <v>0</v>
      </c>
      <c r="O37" s="103"/>
    </row>
    <row r="38" spans="1:15" ht="36" x14ac:dyDescent="0.25">
      <c r="A38" s="108"/>
      <c r="B38" s="137"/>
      <c r="C38" s="137"/>
      <c r="D38" s="24" t="s">
        <v>16</v>
      </c>
      <c r="E38" s="11">
        <f t="shared" si="6"/>
        <v>0</v>
      </c>
      <c r="F38" s="14">
        <v>0</v>
      </c>
      <c r="G38" s="14">
        <v>0</v>
      </c>
      <c r="H38" s="158">
        <v>0</v>
      </c>
      <c r="I38" s="159"/>
      <c r="J38" s="159"/>
      <c r="K38" s="159"/>
      <c r="L38" s="160"/>
      <c r="M38" s="15">
        <v>0</v>
      </c>
      <c r="N38" s="15">
        <v>0</v>
      </c>
      <c r="O38" s="103"/>
    </row>
    <row r="39" spans="1:15" ht="60" x14ac:dyDescent="0.25">
      <c r="A39" s="108"/>
      <c r="B39" s="137"/>
      <c r="C39" s="137"/>
      <c r="D39" s="24" t="s">
        <v>17</v>
      </c>
      <c r="E39" s="11">
        <f t="shared" si="6"/>
        <v>14070.19009</v>
      </c>
      <c r="F39" s="14">
        <v>1682.63912</v>
      </c>
      <c r="G39" s="14">
        <v>3105.2673</v>
      </c>
      <c r="H39" s="161">
        <f>2400+850+2000-789.71633+22</f>
        <v>4482.2836699999998</v>
      </c>
      <c r="I39" s="162"/>
      <c r="J39" s="162"/>
      <c r="K39" s="162"/>
      <c r="L39" s="163"/>
      <c r="M39" s="15">
        <v>2400</v>
      </c>
      <c r="N39" s="15">
        <v>2400</v>
      </c>
      <c r="O39" s="103"/>
    </row>
    <row r="40" spans="1:15" ht="24" x14ac:dyDescent="0.25">
      <c r="A40" s="108"/>
      <c r="B40" s="137"/>
      <c r="C40" s="137"/>
      <c r="D40" s="24" t="s">
        <v>18</v>
      </c>
      <c r="E40" s="11">
        <f t="shared" si="6"/>
        <v>0</v>
      </c>
      <c r="F40" s="18">
        <v>0</v>
      </c>
      <c r="G40" s="18">
        <v>0</v>
      </c>
      <c r="H40" s="158">
        <v>0</v>
      </c>
      <c r="I40" s="159"/>
      <c r="J40" s="159"/>
      <c r="K40" s="159"/>
      <c r="L40" s="160"/>
      <c r="M40" s="15">
        <v>0</v>
      </c>
      <c r="N40" s="15">
        <v>0</v>
      </c>
      <c r="O40" s="104"/>
    </row>
    <row r="41" spans="1:15" x14ac:dyDescent="0.25">
      <c r="A41" s="109"/>
      <c r="B41" s="117" t="s">
        <v>40</v>
      </c>
      <c r="C41" s="119" t="s">
        <v>12</v>
      </c>
      <c r="D41" s="139" t="s">
        <v>22</v>
      </c>
      <c r="E41" s="142" t="s">
        <v>23</v>
      </c>
      <c r="F41" s="146" t="s">
        <v>8</v>
      </c>
      <c r="G41" s="146" t="s">
        <v>9</v>
      </c>
      <c r="H41" s="129" t="s">
        <v>24</v>
      </c>
      <c r="I41" s="131" t="s">
        <v>25</v>
      </c>
      <c r="J41" s="132"/>
      <c r="K41" s="132"/>
      <c r="L41" s="133"/>
      <c r="M41" s="147" t="s">
        <v>26</v>
      </c>
      <c r="N41" s="96" t="s">
        <v>27</v>
      </c>
      <c r="O41" s="102"/>
    </row>
    <row r="42" spans="1:15" ht="24" x14ac:dyDescent="0.25">
      <c r="A42" s="109"/>
      <c r="B42" s="118"/>
      <c r="C42" s="120"/>
      <c r="D42" s="140"/>
      <c r="E42" s="143"/>
      <c r="F42" s="143"/>
      <c r="G42" s="124"/>
      <c r="H42" s="130"/>
      <c r="I42" s="19" t="s">
        <v>28</v>
      </c>
      <c r="J42" s="20" t="s">
        <v>29</v>
      </c>
      <c r="K42" s="20" t="s">
        <v>30</v>
      </c>
      <c r="L42" s="20" t="s">
        <v>31</v>
      </c>
      <c r="M42" s="148"/>
      <c r="N42" s="97"/>
      <c r="O42" s="103"/>
    </row>
    <row r="43" spans="1:15" x14ac:dyDescent="0.25">
      <c r="A43" s="149"/>
      <c r="B43" s="118"/>
      <c r="C43" s="121"/>
      <c r="D43" s="154"/>
      <c r="E43" s="31">
        <v>1</v>
      </c>
      <c r="F43" s="31">
        <v>1</v>
      </c>
      <c r="G43" s="31">
        <v>1</v>
      </c>
      <c r="H43" s="31">
        <v>1</v>
      </c>
      <c r="I43" s="31">
        <v>1</v>
      </c>
      <c r="J43" s="31">
        <v>1</v>
      </c>
      <c r="K43" s="31">
        <v>1</v>
      </c>
      <c r="L43" s="31">
        <v>1</v>
      </c>
      <c r="M43" s="31">
        <v>1</v>
      </c>
      <c r="N43" s="31">
        <v>1</v>
      </c>
      <c r="O43" s="104"/>
    </row>
    <row r="44" spans="1:15" x14ac:dyDescent="0.25">
      <c r="A44" s="107" t="s">
        <v>41</v>
      </c>
      <c r="B44" s="150" t="s">
        <v>42</v>
      </c>
      <c r="C44" s="151" t="s">
        <v>12</v>
      </c>
      <c r="D44" s="28" t="s">
        <v>13</v>
      </c>
      <c r="E44" s="11">
        <f>SUM(F44:N44)</f>
        <v>0</v>
      </c>
      <c r="F44" s="12">
        <f>SUM(F45:F48)</f>
        <v>0</v>
      </c>
      <c r="G44" s="12">
        <f>SUM(G45:G48)</f>
        <v>0</v>
      </c>
      <c r="H44" s="87">
        <f>SUM(H45:L48)</f>
        <v>0</v>
      </c>
      <c r="I44" s="88"/>
      <c r="J44" s="88"/>
      <c r="K44" s="88"/>
      <c r="L44" s="89"/>
      <c r="M44" s="12">
        <f>SUM(M45:M48)</f>
        <v>0</v>
      </c>
      <c r="N44" s="12">
        <f>SUM(N45:N48)</f>
        <v>0</v>
      </c>
      <c r="O44" s="102" t="s">
        <v>14</v>
      </c>
    </row>
    <row r="45" spans="1:15" ht="48" x14ac:dyDescent="0.25">
      <c r="A45" s="108"/>
      <c r="B45" s="137"/>
      <c r="C45" s="137"/>
      <c r="D45" s="24" t="s">
        <v>15</v>
      </c>
      <c r="E45" s="11">
        <f t="shared" ref="E45:E48" si="7">SUM(F45:N45)</f>
        <v>0</v>
      </c>
      <c r="F45" s="14">
        <v>0</v>
      </c>
      <c r="G45" s="14">
        <v>0</v>
      </c>
      <c r="H45" s="111">
        <v>0</v>
      </c>
      <c r="I45" s="164"/>
      <c r="J45" s="164"/>
      <c r="K45" s="164"/>
      <c r="L45" s="165"/>
      <c r="M45" s="15">
        <v>0</v>
      </c>
      <c r="N45" s="15">
        <v>0</v>
      </c>
      <c r="O45" s="103"/>
    </row>
    <row r="46" spans="1:15" ht="36" x14ac:dyDescent="0.25">
      <c r="A46" s="108"/>
      <c r="B46" s="137"/>
      <c r="C46" s="137"/>
      <c r="D46" s="24" t="s">
        <v>16</v>
      </c>
      <c r="E46" s="11">
        <f t="shared" si="7"/>
        <v>0</v>
      </c>
      <c r="F46" s="14">
        <v>0</v>
      </c>
      <c r="G46" s="14">
        <v>0</v>
      </c>
      <c r="H46" s="111">
        <v>0</v>
      </c>
      <c r="I46" s="164"/>
      <c r="J46" s="164"/>
      <c r="K46" s="164"/>
      <c r="L46" s="165"/>
      <c r="M46" s="15">
        <v>0</v>
      </c>
      <c r="N46" s="15">
        <v>0</v>
      </c>
      <c r="O46" s="103"/>
    </row>
    <row r="47" spans="1:15" ht="60" x14ac:dyDescent="0.25">
      <c r="A47" s="108"/>
      <c r="B47" s="137"/>
      <c r="C47" s="137"/>
      <c r="D47" s="24" t="s">
        <v>17</v>
      </c>
      <c r="E47" s="11">
        <f t="shared" si="7"/>
        <v>0</v>
      </c>
      <c r="F47" s="18">
        <v>0</v>
      </c>
      <c r="G47" s="18">
        <v>0</v>
      </c>
      <c r="H47" s="166">
        <v>0</v>
      </c>
      <c r="I47" s="167"/>
      <c r="J47" s="167"/>
      <c r="K47" s="167"/>
      <c r="L47" s="168"/>
      <c r="M47" s="15">
        <v>0</v>
      </c>
      <c r="N47" s="15">
        <v>0</v>
      </c>
      <c r="O47" s="103"/>
    </row>
    <row r="48" spans="1:15" ht="24" x14ac:dyDescent="0.25">
      <c r="A48" s="108"/>
      <c r="B48" s="137"/>
      <c r="C48" s="137"/>
      <c r="D48" s="24" t="s">
        <v>18</v>
      </c>
      <c r="E48" s="11">
        <f t="shared" si="7"/>
        <v>0</v>
      </c>
      <c r="F48" s="26">
        <v>0</v>
      </c>
      <c r="G48" s="26">
        <v>0</v>
      </c>
      <c r="H48" s="169">
        <v>0</v>
      </c>
      <c r="I48" s="170"/>
      <c r="J48" s="170"/>
      <c r="K48" s="170"/>
      <c r="L48" s="171"/>
      <c r="M48" s="32">
        <v>0</v>
      </c>
      <c r="N48" s="15">
        <v>0</v>
      </c>
      <c r="O48" s="104"/>
    </row>
    <row r="49" spans="1:15" x14ac:dyDescent="0.25">
      <c r="A49" s="109"/>
      <c r="B49" s="117" t="s">
        <v>43</v>
      </c>
      <c r="C49" s="172" t="s">
        <v>12</v>
      </c>
      <c r="D49" s="152" t="s">
        <v>22</v>
      </c>
      <c r="E49" s="155" t="s">
        <v>23</v>
      </c>
      <c r="F49" s="146" t="s">
        <v>8</v>
      </c>
      <c r="G49" s="146" t="s">
        <v>9</v>
      </c>
      <c r="H49" s="174" t="s">
        <v>24</v>
      </c>
      <c r="I49" s="176" t="s">
        <v>25</v>
      </c>
      <c r="J49" s="177"/>
      <c r="K49" s="177"/>
      <c r="L49" s="178"/>
      <c r="M49" s="179" t="s">
        <v>26</v>
      </c>
      <c r="N49" s="96" t="s">
        <v>27</v>
      </c>
      <c r="O49" s="102"/>
    </row>
    <row r="50" spans="1:15" ht="24" x14ac:dyDescent="0.25">
      <c r="A50" s="109"/>
      <c r="B50" s="118"/>
      <c r="C50" s="173"/>
      <c r="D50" s="153"/>
      <c r="E50" s="156"/>
      <c r="F50" s="143"/>
      <c r="G50" s="124"/>
      <c r="H50" s="175"/>
      <c r="I50" s="33" t="s">
        <v>28</v>
      </c>
      <c r="J50" s="34" t="s">
        <v>29</v>
      </c>
      <c r="K50" s="34" t="s">
        <v>30</v>
      </c>
      <c r="L50" s="34" t="s">
        <v>31</v>
      </c>
      <c r="M50" s="148"/>
      <c r="N50" s="97"/>
      <c r="O50" s="103"/>
    </row>
    <row r="51" spans="1:15" x14ac:dyDescent="0.25">
      <c r="A51" s="149"/>
      <c r="B51" s="118"/>
      <c r="C51" s="138"/>
      <c r="D51" s="154"/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104"/>
    </row>
    <row r="52" spans="1:15" x14ac:dyDescent="0.25">
      <c r="A52" s="180" t="s">
        <v>44</v>
      </c>
      <c r="B52" s="182" t="s">
        <v>45</v>
      </c>
      <c r="C52" s="151" t="s">
        <v>12</v>
      </c>
      <c r="D52" s="28" t="s">
        <v>13</v>
      </c>
      <c r="E52" s="11">
        <f>SUM(F52:N52)</f>
        <v>5149.7350000000006</v>
      </c>
      <c r="F52" s="12">
        <f>SUM(F53:F56)</f>
        <v>722.21500000000003</v>
      </c>
      <c r="G52" s="12">
        <f>SUM(G53:G56)</f>
        <v>1441.37</v>
      </c>
      <c r="H52" s="87">
        <f>SUM(H53:L56)</f>
        <v>986.15</v>
      </c>
      <c r="I52" s="88"/>
      <c r="J52" s="88"/>
      <c r="K52" s="88"/>
      <c r="L52" s="89"/>
      <c r="M52" s="12">
        <f>SUM(M53:M56)</f>
        <v>1000</v>
      </c>
      <c r="N52" s="12">
        <f>SUM(N53:N56)</f>
        <v>1000</v>
      </c>
      <c r="O52" s="102" t="s">
        <v>14</v>
      </c>
    </row>
    <row r="53" spans="1:15" ht="48" x14ac:dyDescent="0.25">
      <c r="A53" s="181"/>
      <c r="B53" s="137"/>
      <c r="C53" s="137"/>
      <c r="D53" s="24" t="s">
        <v>15</v>
      </c>
      <c r="E53" s="11">
        <f t="shared" ref="E53:E56" si="8">SUM(F53:N53)</f>
        <v>0</v>
      </c>
      <c r="F53" s="36">
        <f>F58</f>
        <v>0</v>
      </c>
      <c r="G53" s="36">
        <f>G58</f>
        <v>0</v>
      </c>
      <c r="H53" s="183">
        <f>H58</f>
        <v>0</v>
      </c>
      <c r="I53" s="184"/>
      <c r="J53" s="184"/>
      <c r="K53" s="184"/>
      <c r="L53" s="185"/>
      <c r="M53" s="36">
        <f>M58</f>
        <v>0</v>
      </c>
      <c r="N53" s="36">
        <f>N58</f>
        <v>0</v>
      </c>
      <c r="O53" s="103"/>
    </row>
    <row r="54" spans="1:15" ht="36" x14ac:dyDescent="0.25">
      <c r="A54" s="181"/>
      <c r="B54" s="137"/>
      <c r="C54" s="137"/>
      <c r="D54" s="24" t="s">
        <v>16</v>
      </c>
      <c r="E54" s="11">
        <f t="shared" si="8"/>
        <v>0</v>
      </c>
      <c r="F54" s="36">
        <f t="shared" ref="F54:H56" si="9">F59</f>
        <v>0</v>
      </c>
      <c r="G54" s="36">
        <f t="shared" si="9"/>
        <v>0</v>
      </c>
      <c r="H54" s="183">
        <f t="shared" si="9"/>
        <v>0</v>
      </c>
      <c r="I54" s="184"/>
      <c r="J54" s="184"/>
      <c r="K54" s="184"/>
      <c r="L54" s="185"/>
      <c r="M54" s="36">
        <f t="shared" ref="M54:N56" si="10">M59</f>
        <v>0</v>
      </c>
      <c r="N54" s="36">
        <f t="shared" si="10"/>
        <v>0</v>
      </c>
      <c r="O54" s="103"/>
    </row>
    <row r="55" spans="1:15" ht="60" x14ac:dyDescent="0.25">
      <c r="A55" s="181"/>
      <c r="B55" s="137"/>
      <c r="C55" s="137"/>
      <c r="D55" s="24" t="s">
        <v>17</v>
      </c>
      <c r="E55" s="11">
        <f t="shared" si="8"/>
        <v>5149.7350000000006</v>
      </c>
      <c r="F55" s="36">
        <f t="shared" si="9"/>
        <v>722.21500000000003</v>
      </c>
      <c r="G55" s="36">
        <f t="shared" si="9"/>
        <v>1441.37</v>
      </c>
      <c r="H55" s="183">
        <f t="shared" si="9"/>
        <v>986.15</v>
      </c>
      <c r="I55" s="184"/>
      <c r="J55" s="184"/>
      <c r="K55" s="184"/>
      <c r="L55" s="185"/>
      <c r="M55" s="36">
        <f t="shared" si="10"/>
        <v>1000</v>
      </c>
      <c r="N55" s="36">
        <f t="shared" si="10"/>
        <v>1000</v>
      </c>
      <c r="O55" s="103"/>
    </row>
    <row r="56" spans="1:15" ht="24" x14ac:dyDescent="0.25">
      <c r="A56" s="181"/>
      <c r="B56" s="137"/>
      <c r="C56" s="137"/>
      <c r="D56" s="37" t="s">
        <v>18</v>
      </c>
      <c r="E56" s="11">
        <f t="shared" si="8"/>
        <v>0</v>
      </c>
      <c r="F56" s="36">
        <f t="shared" si="9"/>
        <v>0</v>
      </c>
      <c r="G56" s="36">
        <f t="shared" si="9"/>
        <v>0</v>
      </c>
      <c r="H56" s="183">
        <f t="shared" si="9"/>
        <v>0</v>
      </c>
      <c r="I56" s="184"/>
      <c r="J56" s="184"/>
      <c r="K56" s="184"/>
      <c r="L56" s="185"/>
      <c r="M56" s="36">
        <f t="shared" si="10"/>
        <v>0</v>
      </c>
      <c r="N56" s="36">
        <f t="shared" si="10"/>
        <v>0</v>
      </c>
      <c r="O56" s="104"/>
    </row>
    <row r="57" spans="1:15" x14ac:dyDescent="0.25">
      <c r="A57" s="107" t="s">
        <v>46</v>
      </c>
      <c r="B57" s="186" t="s">
        <v>47</v>
      </c>
      <c r="C57" s="151" t="s">
        <v>12</v>
      </c>
      <c r="D57" s="28" t="s">
        <v>13</v>
      </c>
      <c r="E57" s="11">
        <f>SUM(F57:N57)</f>
        <v>5149.7350000000006</v>
      </c>
      <c r="F57" s="12">
        <f>SUM(F58:F61)</f>
        <v>722.21500000000003</v>
      </c>
      <c r="G57" s="12">
        <f>SUM(G58:G61)</f>
        <v>1441.37</v>
      </c>
      <c r="H57" s="87">
        <f>SUM(H58:L61)</f>
        <v>986.15</v>
      </c>
      <c r="I57" s="88"/>
      <c r="J57" s="88"/>
      <c r="K57" s="88"/>
      <c r="L57" s="89"/>
      <c r="M57" s="12">
        <f>SUM(M58:M61)</f>
        <v>1000</v>
      </c>
      <c r="N57" s="12">
        <f>SUM(N58:N61)</f>
        <v>1000</v>
      </c>
      <c r="O57" s="102" t="s">
        <v>14</v>
      </c>
    </row>
    <row r="58" spans="1:15" ht="48" x14ac:dyDescent="0.25">
      <c r="A58" s="108"/>
      <c r="B58" s="187"/>
      <c r="C58" s="137"/>
      <c r="D58" s="37" t="s">
        <v>15</v>
      </c>
      <c r="E58" s="11">
        <f t="shared" ref="E58:E61" si="11">SUM(F58:N58)</f>
        <v>0</v>
      </c>
      <c r="F58" s="14">
        <v>0</v>
      </c>
      <c r="G58" s="14">
        <v>0</v>
      </c>
      <c r="H58" s="111">
        <v>0</v>
      </c>
      <c r="I58" s="112"/>
      <c r="J58" s="112"/>
      <c r="K58" s="112"/>
      <c r="L58" s="113"/>
      <c r="M58" s="15">
        <v>0</v>
      </c>
      <c r="N58" s="16">
        <v>0</v>
      </c>
      <c r="O58" s="103"/>
    </row>
    <row r="59" spans="1:15" ht="36" x14ac:dyDescent="0.25">
      <c r="A59" s="108"/>
      <c r="B59" s="187"/>
      <c r="C59" s="137"/>
      <c r="D59" s="37" t="s">
        <v>16</v>
      </c>
      <c r="E59" s="11">
        <f t="shared" si="11"/>
        <v>0</v>
      </c>
      <c r="F59" s="14">
        <v>0</v>
      </c>
      <c r="G59" s="14">
        <v>0</v>
      </c>
      <c r="H59" s="111">
        <v>0</v>
      </c>
      <c r="I59" s="112"/>
      <c r="J59" s="112"/>
      <c r="K59" s="112"/>
      <c r="L59" s="113"/>
      <c r="M59" s="15">
        <v>0</v>
      </c>
      <c r="N59" s="16">
        <v>0</v>
      </c>
      <c r="O59" s="103"/>
    </row>
    <row r="60" spans="1:15" ht="60" x14ac:dyDescent="0.25">
      <c r="A60" s="108"/>
      <c r="B60" s="187"/>
      <c r="C60" s="137"/>
      <c r="D60" s="37" t="s">
        <v>17</v>
      </c>
      <c r="E60" s="11">
        <f t="shared" si="11"/>
        <v>5149.7350000000006</v>
      </c>
      <c r="F60" s="14">
        <v>722.21500000000003</v>
      </c>
      <c r="G60" s="14">
        <v>1441.37</v>
      </c>
      <c r="H60" s="111">
        <f>1000-13.85</f>
        <v>986.15</v>
      </c>
      <c r="I60" s="112"/>
      <c r="J60" s="112"/>
      <c r="K60" s="112"/>
      <c r="L60" s="113"/>
      <c r="M60" s="15">
        <v>1000</v>
      </c>
      <c r="N60" s="16">
        <v>1000</v>
      </c>
      <c r="O60" s="103"/>
    </row>
    <row r="61" spans="1:15" ht="24" x14ac:dyDescent="0.25">
      <c r="A61" s="108"/>
      <c r="B61" s="187"/>
      <c r="C61" s="137"/>
      <c r="D61" s="37" t="s">
        <v>18</v>
      </c>
      <c r="E61" s="11">
        <f t="shared" si="11"/>
        <v>0</v>
      </c>
      <c r="F61" s="18">
        <v>0</v>
      </c>
      <c r="G61" s="18">
        <v>0</v>
      </c>
      <c r="H61" s="111">
        <v>0</v>
      </c>
      <c r="I61" s="112"/>
      <c r="J61" s="112"/>
      <c r="K61" s="112"/>
      <c r="L61" s="113"/>
      <c r="M61" s="15">
        <v>0</v>
      </c>
      <c r="N61" s="16">
        <v>0</v>
      </c>
      <c r="O61" s="104"/>
    </row>
    <row r="62" spans="1:15" x14ac:dyDescent="0.25">
      <c r="A62" s="109"/>
      <c r="B62" s="117" t="s">
        <v>48</v>
      </c>
      <c r="C62" s="119"/>
      <c r="D62" s="189" t="s">
        <v>22</v>
      </c>
      <c r="E62" s="155" t="s">
        <v>23</v>
      </c>
      <c r="F62" s="146" t="s">
        <v>49</v>
      </c>
      <c r="G62" s="146" t="s">
        <v>9</v>
      </c>
      <c r="H62" s="129" t="s">
        <v>24</v>
      </c>
      <c r="I62" s="131" t="s">
        <v>25</v>
      </c>
      <c r="J62" s="132"/>
      <c r="K62" s="132"/>
      <c r="L62" s="133"/>
      <c r="M62" s="147" t="s">
        <v>26</v>
      </c>
      <c r="N62" s="96" t="s">
        <v>27</v>
      </c>
      <c r="O62" s="102"/>
    </row>
    <row r="63" spans="1:15" ht="24" x14ac:dyDescent="0.25">
      <c r="A63" s="109"/>
      <c r="B63" s="118"/>
      <c r="C63" s="120"/>
      <c r="D63" s="190"/>
      <c r="E63" s="156"/>
      <c r="F63" s="143"/>
      <c r="G63" s="124"/>
      <c r="H63" s="188"/>
      <c r="I63" s="19" t="s">
        <v>28</v>
      </c>
      <c r="J63" s="20" t="s">
        <v>29</v>
      </c>
      <c r="K63" s="20" t="s">
        <v>30</v>
      </c>
      <c r="L63" s="20" t="s">
        <v>31</v>
      </c>
      <c r="M63" s="148"/>
      <c r="N63" s="97"/>
      <c r="O63" s="103"/>
    </row>
    <row r="64" spans="1:15" x14ac:dyDescent="0.25">
      <c r="A64" s="149"/>
      <c r="B64" s="118"/>
      <c r="C64" s="121"/>
      <c r="D64" s="191"/>
      <c r="E64" s="7">
        <v>12</v>
      </c>
      <c r="F64" s="7">
        <v>7</v>
      </c>
      <c r="G64" s="7">
        <v>3</v>
      </c>
      <c r="H64" s="7">
        <v>2</v>
      </c>
      <c r="I64" s="7">
        <v>0</v>
      </c>
      <c r="J64" s="7">
        <v>2</v>
      </c>
      <c r="K64" s="7">
        <v>2</v>
      </c>
      <c r="L64" s="7">
        <v>2</v>
      </c>
      <c r="M64" s="7" t="s">
        <v>50</v>
      </c>
      <c r="N64" s="7" t="s">
        <v>50</v>
      </c>
      <c r="O64" s="104"/>
    </row>
    <row r="65" spans="1:15" x14ac:dyDescent="0.25">
      <c r="A65" s="192" t="s">
        <v>51</v>
      </c>
      <c r="B65" s="193" t="s">
        <v>52</v>
      </c>
      <c r="C65" s="157" t="s">
        <v>12</v>
      </c>
      <c r="D65" s="10" t="s">
        <v>13</v>
      </c>
      <c r="E65" s="11">
        <f>SUM(F65:N65)</f>
        <v>21444.01874</v>
      </c>
      <c r="F65" s="12">
        <f>SUM(F66:F69)</f>
        <v>1637.6569999999999</v>
      </c>
      <c r="G65" s="12">
        <f>SUM(G66:G69)</f>
        <v>5347.21216</v>
      </c>
      <c r="H65" s="87">
        <f>SUM(H66:L69)</f>
        <v>9459.1495799999993</v>
      </c>
      <c r="I65" s="105"/>
      <c r="J65" s="105"/>
      <c r="K65" s="105"/>
      <c r="L65" s="106"/>
      <c r="M65" s="12">
        <f>SUM(M66:M69)</f>
        <v>2500</v>
      </c>
      <c r="N65" s="12">
        <f>SUM(N66:N69)</f>
        <v>2500</v>
      </c>
      <c r="O65" s="102" t="s">
        <v>14</v>
      </c>
    </row>
    <row r="66" spans="1:15" ht="48" x14ac:dyDescent="0.25">
      <c r="A66" s="83"/>
      <c r="B66" s="83"/>
      <c r="C66" s="86"/>
      <c r="D66" s="13" t="s">
        <v>15</v>
      </c>
      <c r="E66" s="11">
        <f t="shared" ref="E66:E74" si="12">SUM(F66:N66)</f>
        <v>0</v>
      </c>
      <c r="F66" s="14">
        <f>F71+F79+F87</f>
        <v>0</v>
      </c>
      <c r="G66" s="14">
        <f>G71+G79+G87</f>
        <v>0</v>
      </c>
      <c r="H66" s="111">
        <f>H71+H79+H87</f>
        <v>0</v>
      </c>
      <c r="I66" s="112"/>
      <c r="J66" s="112"/>
      <c r="K66" s="112"/>
      <c r="L66" s="113"/>
      <c r="M66" s="14">
        <f>M71+M79+M87</f>
        <v>0</v>
      </c>
      <c r="N66" s="14">
        <f>N71+N79+N87</f>
        <v>0</v>
      </c>
      <c r="O66" s="103"/>
    </row>
    <row r="67" spans="1:15" ht="36" x14ac:dyDescent="0.25">
      <c r="A67" s="83"/>
      <c r="B67" s="83"/>
      <c r="C67" s="86"/>
      <c r="D67" s="13" t="s">
        <v>16</v>
      </c>
      <c r="E67" s="11">
        <f t="shared" si="12"/>
        <v>0</v>
      </c>
      <c r="F67" s="14">
        <f t="shared" ref="F67:H69" si="13">F72+F80+F88</f>
        <v>0</v>
      </c>
      <c r="G67" s="14">
        <f t="shared" si="13"/>
        <v>0</v>
      </c>
      <c r="H67" s="111">
        <f t="shared" si="13"/>
        <v>0</v>
      </c>
      <c r="I67" s="112"/>
      <c r="J67" s="112"/>
      <c r="K67" s="112"/>
      <c r="L67" s="113"/>
      <c r="M67" s="14">
        <f t="shared" ref="M67:N69" si="14">M72+M80+M88</f>
        <v>0</v>
      </c>
      <c r="N67" s="14">
        <f t="shared" si="14"/>
        <v>0</v>
      </c>
      <c r="O67" s="103"/>
    </row>
    <row r="68" spans="1:15" ht="60" x14ac:dyDescent="0.25">
      <c r="A68" s="83"/>
      <c r="B68" s="83"/>
      <c r="C68" s="86"/>
      <c r="D68" s="13" t="s">
        <v>17</v>
      </c>
      <c r="E68" s="11">
        <f t="shared" si="12"/>
        <v>21444.01874</v>
      </c>
      <c r="F68" s="14">
        <f t="shared" si="13"/>
        <v>1637.6569999999999</v>
      </c>
      <c r="G68" s="14">
        <f t="shared" si="13"/>
        <v>5347.21216</v>
      </c>
      <c r="H68" s="111">
        <f t="shared" si="13"/>
        <v>9459.1495799999993</v>
      </c>
      <c r="I68" s="112"/>
      <c r="J68" s="112"/>
      <c r="K68" s="112"/>
      <c r="L68" s="113"/>
      <c r="M68" s="14">
        <f t="shared" si="14"/>
        <v>2500</v>
      </c>
      <c r="N68" s="14">
        <f t="shared" si="14"/>
        <v>2500</v>
      </c>
      <c r="O68" s="103"/>
    </row>
    <row r="69" spans="1:15" ht="24" x14ac:dyDescent="0.25">
      <c r="A69" s="83"/>
      <c r="B69" s="83"/>
      <c r="C69" s="86"/>
      <c r="D69" s="13" t="s">
        <v>18</v>
      </c>
      <c r="E69" s="11">
        <f t="shared" si="12"/>
        <v>0</v>
      </c>
      <c r="F69" s="14">
        <f t="shared" si="13"/>
        <v>0</v>
      </c>
      <c r="G69" s="14">
        <f t="shared" si="13"/>
        <v>0</v>
      </c>
      <c r="H69" s="111">
        <f t="shared" si="13"/>
        <v>0</v>
      </c>
      <c r="I69" s="112"/>
      <c r="J69" s="112"/>
      <c r="K69" s="112"/>
      <c r="L69" s="113"/>
      <c r="M69" s="14">
        <f t="shared" si="14"/>
        <v>0</v>
      </c>
      <c r="N69" s="14">
        <f t="shared" si="14"/>
        <v>0</v>
      </c>
      <c r="O69" s="104"/>
    </row>
    <row r="70" spans="1:15" x14ac:dyDescent="0.25">
      <c r="A70" s="107" t="s">
        <v>53</v>
      </c>
      <c r="B70" s="110" t="s">
        <v>54</v>
      </c>
      <c r="C70" s="85" t="s">
        <v>12</v>
      </c>
      <c r="D70" s="10" t="s">
        <v>13</v>
      </c>
      <c r="E70" s="11">
        <f>SUM(F70:N70)</f>
        <v>21444.01874</v>
      </c>
      <c r="F70" s="12">
        <f>SUM(F71:F74)</f>
        <v>1637.6569999999999</v>
      </c>
      <c r="G70" s="12">
        <f>SUM(G71:G74)</f>
        <v>5347.21216</v>
      </c>
      <c r="H70" s="87">
        <f>SUM(H71:L74)</f>
        <v>9459.1495799999993</v>
      </c>
      <c r="I70" s="88"/>
      <c r="J70" s="88"/>
      <c r="K70" s="88"/>
      <c r="L70" s="89"/>
      <c r="M70" s="12">
        <f>SUM(M71:M74)</f>
        <v>2500</v>
      </c>
      <c r="N70" s="12">
        <f>SUM(N71:N74)</f>
        <v>2500</v>
      </c>
      <c r="O70" s="102" t="s">
        <v>14</v>
      </c>
    </row>
    <row r="71" spans="1:15" ht="48" x14ac:dyDescent="0.25">
      <c r="A71" s="108"/>
      <c r="B71" s="86"/>
      <c r="C71" s="86"/>
      <c r="D71" s="13" t="s">
        <v>15</v>
      </c>
      <c r="E71" s="11">
        <f t="shared" si="12"/>
        <v>0</v>
      </c>
      <c r="F71" s="14">
        <v>0</v>
      </c>
      <c r="G71" s="14">
        <v>0</v>
      </c>
      <c r="H71" s="111">
        <v>0</v>
      </c>
      <c r="I71" s="164"/>
      <c r="J71" s="164"/>
      <c r="K71" s="164"/>
      <c r="L71" s="165"/>
      <c r="M71" s="15">
        <v>0</v>
      </c>
      <c r="N71" s="16">
        <v>0</v>
      </c>
      <c r="O71" s="103"/>
    </row>
    <row r="72" spans="1:15" ht="36" x14ac:dyDescent="0.25">
      <c r="A72" s="108"/>
      <c r="B72" s="86"/>
      <c r="C72" s="86"/>
      <c r="D72" s="13" t="s">
        <v>16</v>
      </c>
      <c r="E72" s="11">
        <f t="shared" si="12"/>
        <v>0</v>
      </c>
      <c r="F72" s="14">
        <v>0</v>
      </c>
      <c r="G72" s="14">
        <v>0</v>
      </c>
      <c r="H72" s="111">
        <v>0</v>
      </c>
      <c r="I72" s="112"/>
      <c r="J72" s="112"/>
      <c r="K72" s="112"/>
      <c r="L72" s="113"/>
      <c r="M72" s="15">
        <v>0</v>
      </c>
      <c r="N72" s="16">
        <v>0</v>
      </c>
      <c r="O72" s="103"/>
    </row>
    <row r="73" spans="1:15" ht="60" x14ac:dyDescent="0.25">
      <c r="A73" s="108"/>
      <c r="B73" s="86"/>
      <c r="C73" s="86"/>
      <c r="D73" s="13" t="s">
        <v>17</v>
      </c>
      <c r="E73" s="11">
        <f t="shared" si="12"/>
        <v>21444.01874</v>
      </c>
      <c r="F73" s="14">
        <v>1637.6569999999999</v>
      </c>
      <c r="G73" s="14">
        <v>5347.21216</v>
      </c>
      <c r="H73" s="111">
        <f>2500+77.28718+7000-118.1376</f>
        <v>9459.1495799999993</v>
      </c>
      <c r="I73" s="112"/>
      <c r="J73" s="112"/>
      <c r="K73" s="112"/>
      <c r="L73" s="113"/>
      <c r="M73" s="15">
        <v>2500</v>
      </c>
      <c r="N73" s="16">
        <v>2500</v>
      </c>
      <c r="O73" s="103"/>
    </row>
    <row r="74" spans="1:15" ht="24" x14ac:dyDescent="0.25">
      <c r="A74" s="108"/>
      <c r="B74" s="86"/>
      <c r="C74" s="86"/>
      <c r="D74" s="13" t="s">
        <v>18</v>
      </c>
      <c r="E74" s="11">
        <f t="shared" si="12"/>
        <v>0</v>
      </c>
      <c r="F74" s="18">
        <v>0</v>
      </c>
      <c r="G74" s="18">
        <v>0</v>
      </c>
      <c r="H74" s="111">
        <v>0</v>
      </c>
      <c r="I74" s="112"/>
      <c r="J74" s="112"/>
      <c r="K74" s="112"/>
      <c r="L74" s="113"/>
      <c r="M74" s="15">
        <v>0</v>
      </c>
      <c r="N74" s="16">
        <v>0</v>
      </c>
      <c r="O74" s="104"/>
    </row>
    <row r="75" spans="1:15" x14ac:dyDescent="0.25">
      <c r="A75" s="109"/>
      <c r="B75" s="117" t="s">
        <v>55</v>
      </c>
      <c r="C75" s="119" t="s">
        <v>12</v>
      </c>
      <c r="D75" s="189" t="s">
        <v>50</v>
      </c>
      <c r="E75" s="155" t="s">
        <v>23</v>
      </c>
      <c r="F75" s="146" t="s">
        <v>8</v>
      </c>
      <c r="G75" s="146" t="s">
        <v>9</v>
      </c>
      <c r="H75" s="129" t="s">
        <v>24</v>
      </c>
      <c r="I75" s="131" t="s">
        <v>25</v>
      </c>
      <c r="J75" s="132"/>
      <c r="K75" s="132"/>
      <c r="L75" s="133"/>
      <c r="M75" s="147" t="s">
        <v>26</v>
      </c>
      <c r="N75" s="96" t="s">
        <v>27</v>
      </c>
      <c r="O75" s="102"/>
    </row>
    <row r="76" spans="1:15" ht="24" x14ac:dyDescent="0.25">
      <c r="A76" s="109"/>
      <c r="B76" s="118"/>
      <c r="C76" s="120"/>
      <c r="D76" s="190"/>
      <c r="E76" s="156"/>
      <c r="F76" s="143"/>
      <c r="G76" s="124"/>
      <c r="H76" s="188"/>
      <c r="I76" s="19" t="s">
        <v>28</v>
      </c>
      <c r="J76" s="20" t="s">
        <v>29</v>
      </c>
      <c r="K76" s="20" t="s">
        <v>30</v>
      </c>
      <c r="L76" s="20" t="s">
        <v>31</v>
      </c>
      <c r="M76" s="148"/>
      <c r="N76" s="97"/>
      <c r="O76" s="103"/>
    </row>
    <row r="77" spans="1:15" x14ac:dyDescent="0.25">
      <c r="A77" s="149"/>
      <c r="B77" s="118"/>
      <c r="C77" s="121"/>
      <c r="D77" s="191"/>
      <c r="E77" s="7">
        <v>1</v>
      </c>
      <c r="F77" s="38">
        <v>1</v>
      </c>
      <c r="G77" s="9">
        <v>1</v>
      </c>
      <c r="H77" s="39">
        <v>1</v>
      </c>
      <c r="I77" s="40">
        <v>1</v>
      </c>
      <c r="J77" s="38">
        <v>1</v>
      </c>
      <c r="K77" s="38">
        <v>1</v>
      </c>
      <c r="L77" s="38">
        <v>1</v>
      </c>
      <c r="M77" s="38">
        <v>1</v>
      </c>
      <c r="N77" s="38">
        <v>1</v>
      </c>
      <c r="O77" s="104"/>
    </row>
    <row r="78" spans="1:15" x14ac:dyDescent="0.25">
      <c r="A78" s="107" t="s">
        <v>56</v>
      </c>
      <c r="B78" s="182" t="s">
        <v>57</v>
      </c>
      <c r="C78" s="151" t="s">
        <v>12</v>
      </c>
      <c r="D78" s="28" t="s">
        <v>13</v>
      </c>
      <c r="E78" s="11">
        <f>SUM(F78:N78)</f>
        <v>0</v>
      </c>
      <c r="F78" s="12">
        <f>SUM(F79:F82)</f>
        <v>0</v>
      </c>
      <c r="G78" s="12">
        <f>SUM(G79:G82)</f>
        <v>0</v>
      </c>
      <c r="H78" s="194">
        <f>SUM(H79:L82)</f>
        <v>0</v>
      </c>
      <c r="I78" s="88"/>
      <c r="J78" s="88"/>
      <c r="K78" s="88"/>
      <c r="L78" s="89"/>
      <c r="M78" s="12">
        <f>SUM(M79:M82)</f>
        <v>0</v>
      </c>
      <c r="N78" s="12">
        <f>SUM(N79:N82)</f>
        <v>0</v>
      </c>
      <c r="O78" s="102" t="s">
        <v>14</v>
      </c>
    </row>
    <row r="79" spans="1:15" ht="48" x14ac:dyDescent="0.25">
      <c r="A79" s="109"/>
      <c r="B79" s="137"/>
      <c r="C79" s="137"/>
      <c r="D79" s="24" t="s">
        <v>15</v>
      </c>
      <c r="E79" s="11">
        <f t="shared" ref="E79:E82" si="15">SUM(F79:N79)</f>
        <v>0</v>
      </c>
      <c r="F79" s="14">
        <v>0</v>
      </c>
      <c r="G79" s="14">
        <v>0</v>
      </c>
      <c r="H79" s="111">
        <v>0</v>
      </c>
      <c r="I79" s="164"/>
      <c r="J79" s="164"/>
      <c r="K79" s="164"/>
      <c r="L79" s="165"/>
      <c r="M79" s="15">
        <v>0</v>
      </c>
      <c r="N79" s="16">
        <v>0</v>
      </c>
      <c r="O79" s="103"/>
    </row>
    <row r="80" spans="1:15" ht="36" x14ac:dyDescent="0.25">
      <c r="A80" s="109"/>
      <c r="B80" s="137"/>
      <c r="C80" s="137"/>
      <c r="D80" s="24" t="s">
        <v>16</v>
      </c>
      <c r="E80" s="11">
        <f t="shared" si="15"/>
        <v>0</v>
      </c>
      <c r="F80" s="14">
        <v>0</v>
      </c>
      <c r="G80" s="14">
        <v>0</v>
      </c>
      <c r="H80" s="111">
        <v>0</v>
      </c>
      <c r="I80" s="164"/>
      <c r="J80" s="164"/>
      <c r="K80" s="164"/>
      <c r="L80" s="165"/>
      <c r="M80" s="15">
        <v>0</v>
      </c>
      <c r="N80" s="16">
        <v>0</v>
      </c>
      <c r="O80" s="103"/>
    </row>
    <row r="81" spans="1:15" ht="60" x14ac:dyDescent="0.25">
      <c r="A81" s="109"/>
      <c r="B81" s="137"/>
      <c r="C81" s="137"/>
      <c r="D81" s="24" t="s">
        <v>17</v>
      </c>
      <c r="E81" s="11">
        <f t="shared" si="15"/>
        <v>0</v>
      </c>
      <c r="F81" s="14">
        <v>0</v>
      </c>
      <c r="G81" s="14">
        <v>0</v>
      </c>
      <c r="H81" s="111">
        <v>0</v>
      </c>
      <c r="I81" s="164"/>
      <c r="J81" s="164"/>
      <c r="K81" s="164"/>
      <c r="L81" s="165"/>
      <c r="M81" s="15">
        <v>0</v>
      </c>
      <c r="N81" s="16">
        <v>0</v>
      </c>
      <c r="O81" s="103"/>
    </row>
    <row r="82" spans="1:15" ht="24" x14ac:dyDescent="0.25">
      <c r="A82" s="109"/>
      <c r="B82" s="137"/>
      <c r="C82" s="137"/>
      <c r="D82" s="24" t="s">
        <v>18</v>
      </c>
      <c r="E82" s="11">
        <f t="shared" si="15"/>
        <v>0</v>
      </c>
      <c r="F82" s="14">
        <v>0</v>
      </c>
      <c r="G82" s="18">
        <v>0</v>
      </c>
      <c r="H82" s="111">
        <v>0</v>
      </c>
      <c r="I82" s="164"/>
      <c r="J82" s="164"/>
      <c r="K82" s="164"/>
      <c r="L82" s="165"/>
      <c r="M82" s="15">
        <v>0</v>
      </c>
      <c r="N82" s="16">
        <v>0</v>
      </c>
      <c r="O82" s="103"/>
    </row>
    <row r="83" spans="1:15" x14ac:dyDescent="0.25">
      <c r="A83" s="109"/>
      <c r="B83" s="117" t="s">
        <v>58</v>
      </c>
      <c r="C83" s="119"/>
      <c r="D83" s="139" t="s">
        <v>22</v>
      </c>
      <c r="E83" s="142" t="s">
        <v>23</v>
      </c>
      <c r="F83" s="195" t="s">
        <v>8</v>
      </c>
      <c r="G83" s="146" t="s">
        <v>9</v>
      </c>
      <c r="H83" s="129" t="s">
        <v>24</v>
      </c>
      <c r="I83" s="131" t="s">
        <v>25</v>
      </c>
      <c r="J83" s="132"/>
      <c r="K83" s="132"/>
      <c r="L83" s="133"/>
      <c r="M83" s="147" t="s">
        <v>26</v>
      </c>
      <c r="N83" s="96" t="s">
        <v>27</v>
      </c>
      <c r="O83" s="197"/>
    </row>
    <row r="84" spans="1:15" ht="24" x14ac:dyDescent="0.25">
      <c r="A84" s="109"/>
      <c r="B84" s="118"/>
      <c r="C84" s="120"/>
      <c r="D84" s="140"/>
      <c r="E84" s="143"/>
      <c r="F84" s="196"/>
      <c r="G84" s="124"/>
      <c r="H84" s="188"/>
      <c r="I84" s="19" t="s">
        <v>28</v>
      </c>
      <c r="J84" s="20" t="s">
        <v>29</v>
      </c>
      <c r="K84" s="20" t="s">
        <v>30</v>
      </c>
      <c r="L84" s="20" t="s">
        <v>31</v>
      </c>
      <c r="M84" s="148"/>
      <c r="N84" s="97"/>
      <c r="O84" s="173"/>
    </row>
    <row r="85" spans="1:15" x14ac:dyDescent="0.25">
      <c r="A85" s="149"/>
      <c r="B85" s="118"/>
      <c r="C85" s="121"/>
      <c r="D85" s="154"/>
      <c r="E85" s="31">
        <v>1</v>
      </c>
      <c r="F85" s="31">
        <v>1</v>
      </c>
      <c r="G85" s="41">
        <v>1</v>
      </c>
      <c r="H85" s="42">
        <v>1</v>
      </c>
      <c r="I85" s="43">
        <v>1</v>
      </c>
      <c r="J85" s="31">
        <v>1</v>
      </c>
      <c r="K85" s="31">
        <v>1</v>
      </c>
      <c r="L85" s="31">
        <v>1</v>
      </c>
      <c r="M85" s="31">
        <v>1</v>
      </c>
      <c r="N85" s="31">
        <v>1</v>
      </c>
      <c r="O85" s="138"/>
    </row>
    <row r="86" spans="1:15" x14ac:dyDescent="0.25">
      <c r="A86" s="107" t="s">
        <v>59</v>
      </c>
      <c r="B86" s="150" t="s">
        <v>60</v>
      </c>
      <c r="C86" s="151" t="s">
        <v>12</v>
      </c>
      <c r="D86" s="28" t="s">
        <v>13</v>
      </c>
      <c r="E86" s="11">
        <f>SUM(F86:N86)</f>
        <v>0</v>
      </c>
      <c r="F86" s="12">
        <f>SUM(F87:F90)</f>
        <v>0</v>
      </c>
      <c r="G86" s="12">
        <f>SUM(G87:G90)</f>
        <v>0</v>
      </c>
      <c r="H86" s="194">
        <f>SUM(H87:L90)</f>
        <v>0</v>
      </c>
      <c r="I86" s="88"/>
      <c r="J86" s="88"/>
      <c r="K86" s="88"/>
      <c r="L86" s="89"/>
      <c r="M86" s="12">
        <f>SUM(M87:M90)</f>
        <v>0</v>
      </c>
      <c r="N86" s="12">
        <f>SUM(N87:N90)</f>
        <v>0</v>
      </c>
      <c r="O86" s="198" t="s">
        <v>61</v>
      </c>
    </row>
    <row r="87" spans="1:15" ht="48" x14ac:dyDescent="0.25">
      <c r="A87" s="108"/>
      <c r="B87" s="137"/>
      <c r="C87" s="137"/>
      <c r="D87" s="24" t="s">
        <v>15</v>
      </c>
      <c r="E87" s="11">
        <f t="shared" ref="E87:E90" si="16">SUM(F87:N87)</f>
        <v>0</v>
      </c>
      <c r="F87" s="14">
        <v>0</v>
      </c>
      <c r="G87" s="14">
        <v>0</v>
      </c>
      <c r="H87" s="111">
        <v>0</v>
      </c>
      <c r="I87" s="112"/>
      <c r="J87" s="112"/>
      <c r="K87" s="112"/>
      <c r="L87" s="113"/>
      <c r="M87" s="15">
        <v>0</v>
      </c>
      <c r="N87" s="16">
        <v>0</v>
      </c>
      <c r="O87" s="198"/>
    </row>
    <row r="88" spans="1:15" ht="36" x14ac:dyDescent="0.25">
      <c r="A88" s="108"/>
      <c r="B88" s="137"/>
      <c r="C88" s="137"/>
      <c r="D88" s="24" t="s">
        <v>16</v>
      </c>
      <c r="E88" s="11">
        <f t="shared" si="16"/>
        <v>0</v>
      </c>
      <c r="F88" s="14">
        <v>0</v>
      </c>
      <c r="G88" s="14">
        <v>0</v>
      </c>
      <c r="H88" s="111">
        <v>0</v>
      </c>
      <c r="I88" s="112"/>
      <c r="J88" s="112"/>
      <c r="K88" s="112"/>
      <c r="L88" s="113"/>
      <c r="M88" s="15">
        <v>0</v>
      </c>
      <c r="N88" s="16">
        <v>0</v>
      </c>
      <c r="O88" s="198"/>
    </row>
    <row r="89" spans="1:15" ht="60" x14ac:dyDescent="0.25">
      <c r="A89" s="108"/>
      <c r="B89" s="137"/>
      <c r="C89" s="137"/>
      <c r="D89" s="24" t="s">
        <v>17</v>
      </c>
      <c r="E89" s="11">
        <f t="shared" si="16"/>
        <v>0</v>
      </c>
      <c r="F89" s="14">
        <v>0</v>
      </c>
      <c r="G89" s="14">
        <v>0</v>
      </c>
      <c r="H89" s="111">
        <v>0</v>
      </c>
      <c r="I89" s="112"/>
      <c r="J89" s="112"/>
      <c r="K89" s="112"/>
      <c r="L89" s="113"/>
      <c r="M89" s="15">
        <v>0</v>
      </c>
      <c r="N89" s="16">
        <v>0</v>
      </c>
      <c r="O89" s="198"/>
    </row>
    <row r="90" spans="1:15" ht="24" x14ac:dyDescent="0.25">
      <c r="A90" s="108"/>
      <c r="B90" s="137"/>
      <c r="C90" s="137"/>
      <c r="D90" s="24" t="s">
        <v>18</v>
      </c>
      <c r="E90" s="11">
        <f t="shared" si="16"/>
        <v>0</v>
      </c>
      <c r="F90" s="18">
        <v>0</v>
      </c>
      <c r="G90" s="18">
        <v>0</v>
      </c>
      <c r="H90" s="111">
        <v>0</v>
      </c>
      <c r="I90" s="112"/>
      <c r="J90" s="112"/>
      <c r="K90" s="112"/>
      <c r="L90" s="113"/>
      <c r="M90" s="15">
        <v>0</v>
      </c>
      <c r="N90" s="16">
        <v>0</v>
      </c>
      <c r="O90" s="198"/>
    </row>
    <row r="91" spans="1:15" x14ac:dyDescent="0.25">
      <c r="A91" s="109"/>
      <c r="B91" s="117" t="s">
        <v>62</v>
      </c>
      <c r="C91" s="119"/>
      <c r="D91" s="152" t="s">
        <v>22</v>
      </c>
      <c r="E91" s="155" t="s">
        <v>23</v>
      </c>
      <c r="F91" s="199" t="s">
        <v>49</v>
      </c>
      <c r="G91" s="146" t="s">
        <v>9</v>
      </c>
      <c r="H91" s="129" t="s">
        <v>24</v>
      </c>
      <c r="I91" s="131" t="s">
        <v>25</v>
      </c>
      <c r="J91" s="132"/>
      <c r="K91" s="132"/>
      <c r="L91" s="133"/>
      <c r="M91" s="147" t="s">
        <v>26</v>
      </c>
      <c r="N91" s="96" t="s">
        <v>27</v>
      </c>
      <c r="O91" s="201"/>
    </row>
    <row r="92" spans="1:15" ht="24" x14ac:dyDescent="0.25">
      <c r="A92" s="109"/>
      <c r="B92" s="118"/>
      <c r="C92" s="120"/>
      <c r="D92" s="153"/>
      <c r="E92" s="156"/>
      <c r="F92" s="200"/>
      <c r="G92" s="124"/>
      <c r="H92" s="188"/>
      <c r="I92" s="19" t="s">
        <v>28</v>
      </c>
      <c r="J92" s="20" t="s">
        <v>29</v>
      </c>
      <c r="K92" s="20" t="s">
        <v>30</v>
      </c>
      <c r="L92" s="20" t="s">
        <v>31</v>
      </c>
      <c r="M92" s="148"/>
      <c r="N92" s="97"/>
      <c r="O92" s="173"/>
    </row>
    <row r="93" spans="1:15" x14ac:dyDescent="0.25">
      <c r="A93" s="149"/>
      <c r="B93" s="118"/>
      <c r="C93" s="121"/>
      <c r="D93" s="154"/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138"/>
    </row>
    <row r="94" spans="1:15" x14ac:dyDescent="0.25">
      <c r="A94" s="192" t="s">
        <v>63</v>
      </c>
      <c r="B94" s="193" t="s">
        <v>64</v>
      </c>
      <c r="C94" s="157" t="s">
        <v>12</v>
      </c>
      <c r="D94" s="10" t="s">
        <v>13</v>
      </c>
      <c r="E94" s="11">
        <f>SUM(F94:N94)</f>
        <v>0</v>
      </c>
      <c r="F94" s="12">
        <f>SUM(F95:F98)</f>
        <v>0</v>
      </c>
      <c r="G94" s="12">
        <f>SUM(G95:G98)</f>
        <v>0</v>
      </c>
      <c r="H94" s="87">
        <f>SUM(H95:L98)</f>
        <v>0</v>
      </c>
      <c r="I94" s="88"/>
      <c r="J94" s="88"/>
      <c r="K94" s="88"/>
      <c r="L94" s="89"/>
      <c r="M94" s="12">
        <f>SUM(M95:M98)</f>
        <v>0</v>
      </c>
      <c r="N94" s="12">
        <f>SUM(N95:N98)</f>
        <v>0</v>
      </c>
      <c r="O94" s="103" t="s">
        <v>14</v>
      </c>
    </row>
    <row r="95" spans="1:15" ht="48" x14ac:dyDescent="0.25">
      <c r="A95" s="83"/>
      <c r="B95" s="83"/>
      <c r="C95" s="86"/>
      <c r="D95" s="13" t="s">
        <v>15</v>
      </c>
      <c r="E95" s="11">
        <f t="shared" ref="E95:E103" si="17">SUM(F95:N95)</f>
        <v>0</v>
      </c>
      <c r="F95" s="14">
        <v>0</v>
      </c>
      <c r="G95" s="14">
        <v>0</v>
      </c>
      <c r="H95" s="111">
        <f>H99</f>
        <v>0</v>
      </c>
      <c r="I95" s="112"/>
      <c r="J95" s="112"/>
      <c r="K95" s="112"/>
      <c r="L95" s="113"/>
      <c r="M95" s="15">
        <v>0</v>
      </c>
      <c r="N95" s="16">
        <v>0</v>
      </c>
      <c r="O95" s="103"/>
    </row>
    <row r="96" spans="1:15" ht="36" x14ac:dyDescent="0.25">
      <c r="A96" s="83"/>
      <c r="B96" s="83"/>
      <c r="C96" s="86"/>
      <c r="D96" s="13" t="s">
        <v>16</v>
      </c>
      <c r="E96" s="11">
        <f t="shared" si="17"/>
        <v>0</v>
      </c>
      <c r="F96" s="14">
        <v>0</v>
      </c>
      <c r="G96" s="14">
        <v>0</v>
      </c>
      <c r="H96" s="111">
        <f t="shared" ref="H96:H97" si="18">H100</f>
        <v>0</v>
      </c>
      <c r="I96" s="112"/>
      <c r="J96" s="112"/>
      <c r="K96" s="112"/>
      <c r="L96" s="113"/>
      <c r="M96" s="15">
        <v>0</v>
      </c>
      <c r="N96" s="16">
        <v>0</v>
      </c>
      <c r="O96" s="103"/>
    </row>
    <row r="97" spans="1:15" ht="60" x14ac:dyDescent="0.25">
      <c r="A97" s="83"/>
      <c r="B97" s="83"/>
      <c r="C97" s="86"/>
      <c r="D97" s="13" t="s">
        <v>17</v>
      </c>
      <c r="E97" s="11">
        <f t="shared" si="17"/>
        <v>0</v>
      </c>
      <c r="F97" s="14">
        <v>0</v>
      </c>
      <c r="G97" s="14">
        <v>0</v>
      </c>
      <c r="H97" s="111">
        <f t="shared" si="18"/>
        <v>0</v>
      </c>
      <c r="I97" s="112"/>
      <c r="J97" s="112"/>
      <c r="K97" s="112"/>
      <c r="L97" s="113"/>
      <c r="M97" s="15">
        <v>0</v>
      </c>
      <c r="N97" s="16">
        <v>0</v>
      </c>
      <c r="O97" s="103"/>
    </row>
    <row r="98" spans="1:15" ht="24" x14ac:dyDescent="0.25">
      <c r="A98" s="83"/>
      <c r="B98" s="83"/>
      <c r="C98" s="86"/>
      <c r="D98" s="13" t="s">
        <v>18</v>
      </c>
      <c r="E98" s="11">
        <f t="shared" si="17"/>
        <v>0</v>
      </c>
      <c r="F98" s="14">
        <v>0</v>
      </c>
      <c r="G98" s="14">
        <v>0</v>
      </c>
      <c r="H98" s="111">
        <v>0</v>
      </c>
      <c r="I98" s="112"/>
      <c r="J98" s="112"/>
      <c r="K98" s="112"/>
      <c r="L98" s="113"/>
      <c r="M98" s="15">
        <v>0</v>
      </c>
      <c r="N98" s="16">
        <v>0</v>
      </c>
      <c r="O98" s="104"/>
    </row>
    <row r="99" spans="1:15" x14ac:dyDescent="0.25">
      <c r="A99" s="107" t="s">
        <v>65</v>
      </c>
      <c r="B99" s="150" t="s">
        <v>66</v>
      </c>
      <c r="C99" s="151" t="s">
        <v>12</v>
      </c>
      <c r="D99" s="24" t="s">
        <v>13</v>
      </c>
      <c r="E99" s="11">
        <f>SUM(F99:N99)</f>
        <v>0</v>
      </c>
      <c r="F99" s="12">
        <f>SUM(F100:F103)</f>
        <v>0</v>
      </c>
      <c r="G99" s="12">
        <f>SUM(G100:G103)</f>
        <v>0</v>
      </c>
      <c r="H99" s="87">
        <f>SUM(H100:L103)</f>
        <v>0</v>
      </c>
      <c r="I99" s="88"/>
      <c r="J99" s="88"/>
      <c r="K99" s="88"/>
      <c r="L99" s="89"/>
      <c r="M99" s="12">
        <f>SUM(M100:M103)</f>
        <v>0</v>
      </c>
      <c r="N99" s="12">
        <f>SUM(N100:N103)</f>
        <v>0</v>
      </c>
      <c r="O99" s="102" t="s">
        <v>14</v>
      </c>
    </row>
    <row r="100" spans="1:15" ht="48" x14ac:dyDescent="0.25">
      <c r="A100" s="108"/>
      <c r="B100" s="137"/>
      <c r="C100" s="137"/>
      <c r="D100" s="24" t="s">
        <v>15</v>
      </c>
      <c r="E100" s="11">
        <f t="shared" si="17"/>
        <v>0</v>
      </c>
      <c r="F100" s="14">
        <v>0</v>
      </c>
      <c r="G100" s="14">
        <v>0</v>
      </c>
      <c r="H100" s="111">
        <v>0</v>
      </c>
      <c r="I100" s="112"/>
      <c r="J100" s="112"/>
      <c r="K100" s="112"/>
      <c r="L100" s="113"/>
      <c r="M100" s="15">
        <v>0</v>
      </c>
      <c r="N100" s="16">
        <v>0</v>
      </c>
      <c r="O100" s="103"/>
    </row>
    <row r="101" spans="1:15" ht="36" x14ac:dyDescent="0.25">
      <c r="A101" s="108"/>
      <c r="B101" s="137"/>
      <c r="C101" s="137"/>
      <c r="D101" s="24" t="s">
        <v>16</v>
      </c>
      <c r="E101" s="11">
        <f t="shared" si="17"/>
        <v>0</v>
      </c>
      <c r="F101" s="14">
        <v>0</v>
      </c>
      <c r="G101" s="14">
        <v>0</v>
      </c>
      <c r="H101" s="111">
        <v>0</v>
      </c>
      <c r="I101" s="112"/>
      <c r="J101" s="112"/>
      <c r="K101" s="112"/>
      <c r="L101" s="113"/>
      <c r="M101" s="15">
        <v>0</v>
      </c>
      <c r="N101" s="16">
        <v>0</v>
      </c>
      <c r="O101" s="103"/>
    </row>
    <row r="102" spans="1:15" ht="60" x14ac:dyDescent="0.25">
      <c r="A102" s="108"/>
      <c r="B102" s="137"/>
      <c r="C102" s="137"/>
      <c r="D102" s="24" t="s">
        <v>17</v>
      </c>
      <c r="E102" s="11">
        <f t="shared" si="17"/>
        <v>0</v>
      </c>
      <c r="F102" s="14">
        <v>0</v>
      </c>
      <c r="G102" s="14">
        <v>0</v>
      </c>
      <c r="H102" s="111">
        <v>0</v>
      </c>
      <c r="I102" s="112"/>
      <c r="J102" s="112"/>
      <c r="K102" s="112"/>
      <c r="L102" s="113"/>
      <c r="M102" s="15">
        <v>0</v>
      </c>
      <c r="N102" s="16">
        <v>0</v>
      </c>
      <c r="O102" s="103"/>
    </row>
    <row r="103" spans="1:15" ht="24" x14ac:dyDescent="0.25">
      <c r="A103" s="108"/>
      <c r="B103" s="137"/>
      <c r="C103" s="137"/>
      <c r="D103" s="44" t="s">
        <v>18</v>
      </c>
      <c r="E103" s="11">
        <f t="shared" si="17"/>
        <v>0</v>
      </c>
      <c r="F103" s="18">
        <v>0</v>
      </c>
      <c r="G103" s="18">
        <v>0</v>
      </c>
      <c r="H103" s="166">
        <v>0</v>
      </c>
      <c r="I103" s="112"/>
      <c r="J103" s="112"/>
      <c r="K103" s="112"/>
      <c r="L103" s="113"/>
      <c r="M103" s="15">
        <v>0</v>
      </c>
      <c r="N103" s="16">
        <v>0</v>
      </c>
      <c r="O103" s="103"/>
    </row>
    <row r="104" spans="1:15" x14ac:dyDescent="0.25">
      <c r="A104" s="202" t="s">
        <v>67</v>
      </c>
      <c r="B104" s="204" t="s">
        <v>68</v>
      </c>
      <c r="C104" s="205" t="s">
        <v>69</v>
      </c>
      <c r="D104" s="45" t="s">
        <v>13</v>
      </c>
      <c r="E104" s="46">
        <f>SUM(F104:N104)</f>
        <v>3535.2250000000004</v>
      </c>
      <c r="F104" s="47">
        <f>SUM(F105:F108)</f>
        <v>0</v>
      </c>
      <c r="G104" s="47">
        <f>SUM(G105:G108)</f>
        <v>3535.2250000000004</v>
      </c>
      <c r="H104" s="207">
        <f>SUM(H105:L108)</f>
        <v>0</v>
      </c>
      <c r="I104" s="207"/>
      <c r="J104" s="207"/>
      <c r="K104" s="207"/>
      <c r="L104" s="208"/>
      <c r="M104" s="47">
        <f>SUM(M105:M108)</f>
        <v>0</v>
      </c>
      <c r="N104" s="47">
        <f>SUM(N105:N108)</f>
        <v>0</v>
      </c>
      <c r="O104" s="209" t="s">
        <v>70</v>
      </c>
    </row>
    <row r="105" spans="1:15" ht="48" x14ac:dyDescent="0.25">
      <c r="A105" s="203"/>
      <c r="B105" s="203"/>
      <c r="C105" s="206"/>
      <c r="D105" s="48" t="s">
        <v>15</v>
      </c>
      <c r="E105" s="46">
        <f t="shared" ref="E105:E108" si="19">SUM(F105:N105)</f>
        <v>836.81500000000005</v>
      </c>
      <c r="F105" s="49">
        <f>F110+F118</f>
        <v>0</v>
      </c>
      <c r="G105" s="49">
        <f>G110+G118</f>
        <v>836.81500000000005</v>
      </c>
      <c r="H105" s="210">
        <f>H110+H118</f>
        <v>0</v>
      </c>
      <c r="I105" s="210"/>
      <c r="J105" s="210"/>
      <c r="K105" s="210"/>
      <c r="L105" s="211"/>
      <c r="M105" s="49">
        <f>M110+M118</f>
        <v>0</v>
      </c>
      <c r="N105" s="49">
        <f>N110+N118</f>
        <v>0</v>
      </c>
      <c r="O105" s="209"/>
    </row>
    <row r="106" spans="1:15" ht="36" x14ac:dyDescent="0.25">
      <c r="A106" s="203"/>
      <c r="B106" s="203"/>
      <c r="C106" s="206"/>
      <c r="D106" s="48" t="s">
        <v>16</v>
      </c>
      <c r="E106" s="46">
        <f t="shared" si="19"/>
        <v>2510.4450000000002</v>
      </c>
      <c r="F106" s="49">
        <f t="shared" ref="F106:H108" si="20">F111+F119</f>
        <v>0</v>
      </c>
      <c r="G106" s="49">
        <f t="shared" si="20"/>
        <v>2510.4450000000002</v>
      </c>
      <c r="H106" s="210">
        <f t="shared" si="20"/>
        <v>0</v>
      </c>
      <c r="I106" s="210"/>
      <c r="J106" s="210"/>
      <c r="K106" s="210"/>
      <c r="L106" s="211"/>
      <c r="M106" s="49">
        <f t="shared" ref="M106:N108" si="21">M111+M119</f>
        <v>0</v>
      </c>
      <c r="N106" s="49">
        <f t="shared" si="21"/>
        <v>0</v>
      </c>
      <c r="O106" s="209"/>
    </row>
    <row r="107" spans="1:15" ht="60" x14ac:dyDescent="0.25">
      <c r="A107" s="203"/>
      <c r="B107" s="203"/>
      <c r="C107" s="206"/>
      <c r="D107" s="48" t="s">
        <v>17</v>
      </c>
      <c r="E107" s="46">
        <f t="shared" si="19"/>
        <v>187.965</v>
      </c>
      <c r="F107" s="49">
        <f t="shared" si="20"/>
        <v>0</v>
      </c>
      <c r="G107" s="49">
        <f t="shared" si="20"/>
        <v>187.965</v>
      </c>
      <c r="H107" s="210">
        <f t="shared" si="20"/>
        <v>0</v>
      </c>
      <c r="I107" s="210"/>
      <c r="J107" s="210"/>
      <c r="K107" s="210"/>
      <c r="L107" s="211"/>
      <c r="M107" s="49">
        <f t="shared" si="21"/>
        <v>0</v>
      </c>
      <c r="N107" s="49">
        <f t="shared" si="21"/>
        <v>0</v>
      </c>
      <c r="O107" s="209"/>
    </row>
    <row r="108" spans="1:15" ht="24" x14ac:dyDescent="0.25">
      <c r="A108" s="203"/>
      <c r="B108" s="203"/>
      <c r="C108" s="206"/>
      <c r="D108" s="50" t="s">
        <v>18</v>
      </c>
      <c r="E108" s="46">
        <f t="shared" si="19"/>
        <v>0</v>
      </c>
      <c r="F108" s="49">
        <f t="shared" si="20"/>
        <v>0</v>
      </c>
      <c r="G108" s="49">
        <f t="shared" si="20"/>
        <v>0</v>
      </c>
      <c r="H108" s="210">
        <f t="shared" si="20"/>
        <v>0</v>
      </c>
      <c r="I108" s="210"/>
      <c r="J108" s="210"/>
      <c r="K108" s="210"/>
      <c r="L108" s="211"/>
      <c r="M108" s="49">
        <f t="shared" si="21"/>
        <v>0</v>
      </c>
      <c r="N108" s="49">
        <f t="shared" si="21"/>
        <v>0</v>
      </c>
      <c r="O108" s="209"/>
    </row>
    <row r="109" spans="1:15" x14ac:dyDescent="0.25">
      <c r="A109" s="212" t="s">
        <v>71</v>
      </c>
      <c r="B109" s="214" t="s">
        <v>72</v>
      </c>
      <c r="C109" s="209" t="s">
        <v>69</v>
      </c>
      <c r="D109" s="51" t="s">
        <v>13</v>
      </c>
      <c r="E109" s="46">
        <f>SUM(F109:N109)</f>
        <v>3434.2250000000004</v>
      </c>
      <c r="F109" s="47">
        <f>SUM(F110:F113)</f>
        <v>0</v>
      </c>
      <c r="G109" s="47">
        <f>SUM(G110:G113)</f>
        <v>3434.2250000000004</v>
      </c>
      <c r="H109" s="207">
        <f>SUM(H110:L113)</f>
        <v>0</v>
      </c>
      <c r="I109" s="207"/>
      <c r="J109" s="207"/>
      <c r="K109" s="207"/>
      <c r="L109" s="208"/>
      <c r="M109" s="47">
        <f>SUM(M110:M113)</f>
        <v>0</v>
      </c>
      <c r="N109" s="47">
        <f>SUM(N110:N113)</f>
        <v>0</v>
      </c>
      <c r="O109" s="209" t="s">
        <v>70</v>
      </c>
    </row>
    <row r="110" spans="1:15" ht="48" x14ac:dyDescent="0.25">
      <c r="A110" s="213"/>
      <c r="B110" s="215"/>
      <c r="C110" s="215"/>
      <c r="D110" s="52" t="s">
        <v>15</v>
      </c>
      <c r="E110" s="46">
        <f t="shared" ref="E110:E113" si="22">SUM(F110:N110)</f>
        <v>836.81500000000005</v>
      </c>
      <c r="F110" s="49">
        <v>0</v>
      </c>
      <c r="G110" s="49">
        <v>836.81500000000005</v>
      </c>
      <c r="H110" s="210">
        <v>0</v>
      </c>
      <c r="I110" s="210"/>
      <c r="J110" s="210"/>
      <c r="K110" s="210"/>
      <c r="L110" s="211"/>
      <c r="M110" s="53">
        <v>0</v>
      </c>
      <c r="N110" s="53">
        <v>0</v>
      </c>
      <c r="O110" s="209"/>
    </row>
    <row r="111" spans="1:15" ht="36" x14ac:dyDescent="0.25">
      <c r="A111" s="213"/>
      <c r="B111" s="215"/>
      <c r="C111" s="215"/>
      <c r="D111" s="52" t="s">
        <v>16</v>
      </c>
      <c r="E111" s="46">
        <f t="shared" si="22"/>
        <v>2510.4450000000002</v>
      </c>
      <c r="F111" s="49">
        <v>0</v>
      </c>
      <c r="G111" s="49">
        <v>2510.4450000000002</v>
      </c>
      <c r="H111" s="210">
        <v>0</v>
      </c>
      <c r="I111" s="210"/>
      <c r="J111" s="210"/>
      <c r="K111" s="210"/>
      <c r="L111" s="211"/>
      <c r="M111" s="53">
        <v>0</v>
      </c>
      <c r="N111" s="53">
        <v>0</v>
      </c>
      <c r="O111" s="209"/>
    </row>
    <row r="112" spans="1:15" ht="60" x14ac:dyDescent="0.25">
      <c r="A112" s="213"/>
      <c r="B112" s="215"/>
      <c r="C112" s="215"/>
      <c r="D112" s="52" t="s">
        <v>17</v>
      </c>
      <c r="E112" s="46">
        <f t="shared" si="22"/>
        <v>86.965000000000003</v>
      </c>
      <c r="F112" s="49">
        <v>0</v>
      </c>
      <c r="G112" s="49">
        <v>86.965000000000003</v>
      </c>
      <c r="H112" s="210">
        <v>0</v>
      </c>
      <c r="I112" s="210"/>
      <c r="J112" s="210"/>
      <c r="K112" s="210"/>
      <c r="L112" s="211"/>
      <c r="M112" s="53">
        <v>0</v>
      </c>
      <c r="N112" s="53">
        <v>0</v>
      </c>
      <c r="O112" s="209"/>
    </row>
    <row r="113" spans="1:15" ht="24" x14ac:dyDescent="0.25">
      <c r="A113" s="213"/>
      <c r="B113" s="215"/>
      <c r="C113" s="215"/>
      <c r="D113" s="52" t="s">
        <v>18</v>
      </c>
      <c r="E113" s="46">
        <f t="shared" si="22"/>
        <v>0</v>
      </c>
      <c r="F113" s="49">
        <v>0</v>
      </c>
      <c r="G113" s="49">
        <v>0</v>
      </c>
      <c r="H113" s="210">
        <v>0</v>
      </c>
      <c r="I113" s="210"/>
      <c r="J113" s="210"/>
      <c r="K113" s="210"/>
      <c r="L113" s="211"/>
      <c r="M113" s="53">
        <v>0</v>
      </c>
      <c r="N113" s="53">
        <v>0</v>
      </c>
      <c r="O113" s="209"/>
    </row>
    <row r="114" spans="1:15" x14ac:dyDescent="0.25">
      <c r="A114" s="213"/>
      <c r="B114" s="220" t="s">
        <v>73</v>
      </c>
      <c r="C114" s="222" t="s">
        <v>69</v>
      </c>
      <c r="D114" s="222"/>
      <c r="E114" s="224" t="s">
        <v>23</v>
      </c>
      <c r="F114" s="226" t="s">
        <v>8</v>
      </c>
      <c r="G114" s="216" t="s">
        <v>9</v>
      </c>
      <c r="H114" s="218" t="s">
        <v>24</v>
      </c>
      <c r="I114" s="228" t="s">
        <v>25</v>
      </c>
      <c r="J114" s="229"/>
      <c r="K114" s="229"/>
      <c r="L114" s="230"/>
      <c r="M114" s="231" t="s">
        <v>26</v>
      </c>
      <c r="N114" s="233" t="s">
        <v>27</v>
      </c>
      <c r="O114" s="235" t="s">
        <v>70</v>
      </c>
    </row>
    <row r="115" spans="1:15" ht="24" x14ac:dyDescent="0.25">
      <c r="A115" s="213"/>
      <c r="B115" s="221"/>
      <c r="C115" s="223"/>
      <c r="D115" s="223"/>
      <c r="E115" s="225"/>
      <c r="F115" s="227"/>
      <c r="G115" s="217"/>
      <c r="H115" s="219"/>
      <c r="I115" s="54" t="s">
        <v>28</v>
      </c>
      <c r="J115" s="55" t="s">
        <v>29</v>
      </c>
      <c r="K115" s="55" t="s">
        <v>30</v>
      </c>
      <c r="L115" s="55" t="s">
        <v>31</v>
      </c>
      <c r="M115" s="232"/>
      <c r="N115" s="234"/>
      <c r="O115" s="203"/>
    </row>
    <row r="116" spans="1:15" x14ac:dyDescent="0.25">
      <c r="A116" s="213"/>
      <c r="B116" s="221"/>
      <c r="C116" s="223"/>
      <c r="D116" s="223"/>
      <c r="E116" s="56">
        <v>1</v>
      </c>
      <c r="F116" s="57">
        <v>0</v>
      </c>
      <c r="G116" s="58">
        <v>1</v>
      </c>
      <c r="H116" s="59" t="s">
        <v>50</v>
      </c>
      <c r="I116" s="59" t="s">
        <v>50</v>
      </c>
      <c r="J116" s="59" t="s">
        <v>50</v>
      </c>
      <c r="K116" s="59" t="s">
        <v>50</v>
      </c>
      <c r="L116" s="59" t="s">
        <v>50</v>
      </c>
      <c r="M116" s="59" t="s">
        <v>50</v>
      </c>
      <c r="N116" s="59" t="s">
        <v>50</v>
      </c>
      <c r="O116" s="234"/>
    </row>
    <row r="117" spans="1:15" x14ac:dyDescent="0.25">
      <c r="A117" s="180" t="s">
        <v>74</v>
      </c>
      <c r="B117" s="238" t="s">
        <v>75</v>
      </c>
      <c r="C117" s="151" t="s">
        <v>69</v>
      </c>
      <c r="D117" s="60" t="s">
        <v>13</v>
      </c>
      <c r="E117" s="61">
        <f>SUM(F117:N117)</f>
        <v>101</v>
      </c>
      <c r="F117" s="62">
        <f>SUM(F118:F121)</f>
        <v>0</v>
      </c>
      <c r="G117" s="62">
        <f>SUM(G118:G121)</f>
        <v>101</v>
      </c>
      <c r="H117" s="105">
        <f>SUM(H118:L121)</f>
        <v>0</v>
      </c>
      <c r="I117" s="105"/>
      <c r="J117" s="105"/>
      <c r="K117" s="105"/>
      <c r="L117" s="106"/>
      <c r="M117" s="62">
        <f>SUM(M118:M121)</f>
        <v>0</v>
      </c>
      <c r="N117" s="62">
        <f>SUM(N118:N121)</f>
        <v>0</v>
      </c>
      <c r="O117" s="239" t="s">
        <v>70</v>
      </c>
    </row>
    <row r="118" spans="1:15" ht="48" x14ac:dyDescent="0.25">
      <c r="A118" s="236"/>
      <c r="B118" s="137"/>
      <c r="C118" s="137"/>
      <c r="D118" s="63" t="s">
        <v>15</v>
      </c>
      <c r="E118" s="61">
        <f t="shared" ref="E118:E121" si="23">SUM(F118:N118)</f>
        <v>0</v>
      </c>
      <c r="F118" s="26">
        <v>0</v>
      </c>
      <c r="G118" s="26">
        <v>0</v>
      </c>
      <c r="H118" s="112">
        <v>0</v>
      </c>
      <c r="I118" s="112"/>
      <c r="J118" s="112"/>
      <c r="K118" s="112"/>
      <c r="L118" s="113"/>
      <c r="M118" s="15">
        <v>0</v>
      </c>
      <c r="N118" s="16">
        <v>0</v>
      </c>
      <c r="O118" s="239"/>
    </row>
    <row r="119" spans="1:15" ht="36" x14ac:dyDescent="0.25">
      <c r="A119" s="236"/>
      <c r="B119" s="137"/>
      <c r="C119" s="137"/>
      <c r="D119" s="63" t="s">
        <v>16</v>
      </c>
      <c r="E119" s="61">
        <f t="shared" si="23"/>
        <v>0</v>
      </c>
      <c r="F119" s="26">
        <v>0</v>
      </c>
      <c r="G119" s="26">
        <v>0</v>
      </c>
      <c r="H119" s="112">
        <v>0</v>
      </c>
      <c r="I119" s="112"/>
      <c r="J119" s="112"/>
      <c r="K119" s="112"/>
      <c r="L119" s="113"/>
      <c r="M119" s="15">
        <v>0</v>
      </c>
      <c r="N119" s="16">
        <v>0</v>
      </c>
      <c r="O119" s="239"/>
    </row>
    <row r="120" spans="1:15" ht="60" x14ac:dyDescent="0.25">
      <c r="A120" s="236"/>
      <c r="B120" s="137"/>
      <c r="C120" s="137"/>
      <c r="D120" s="63" t="s">
        <v>17</v>
      </c>
      <c r="E120" s="61">
        <f t="shared" si="23"/>
        <v>101</v>
      </c>
      <c r="F120" s="26">
        <v>0</v>
      </c>
      <c r="G120" s="26">
        <v>101</v>
      </c>
      <c r="H120" s="112">
        <v>0</v>
      </c>
      <c r="I120" s="112"/>
      <c r="J120" s="112"/>
      <c r="K120" s="112"/>
      <c r="L120" s="113"/>
      <c r="M120" s="15">
        <v>0</v>
      </c>
      <c r="N120" s="16">
        <v>0</v>
      </c>
      <c r="O120" s="239"/>
    </row>
    <row r="121" spans="1:15" ht="24" x14ac:dyDescent="0.25">
      <c r="A121" s="236"/>
      <c r="B121" s="137"/>
      <c r="C121" s="137"/>
      <c r="D121" s="63" t="s">
        <v>18</v>
      </c>
      <c r="E121" s="61">
        <f t="shared" si="23"/>
        <v>0</v>
      </c>
      <c r="F121" s="26">
        <v>0</v>
      </c>
      <c r="G121" s="26">
        <v>0</v>
      </c>
      <c r="H121" s="112">
        <v>0</v>
      </c>
      <c r="I121" s="112"/>
      <c r="J121" s="112"/>
      <c r="K121" s="112"/>
      <c r="L121" s="113"/>
      <c r="M121" s="15">
        <v>0</v>
      </c>
      <c r="N121" s="16">
        <v>0</v>
      </c>
      <c r="O121" s="239"/>
    </row>
    <row r="122" spans="1:15" x14ac:dyDescent="0.25">
      <c r="A122" s="236"/>
      <c r="B122" s="240" t="s">
        <v>76</v>
      </c>
      <c r="C122" s="151" t="s">
        <v>12</v>
      </c>
      <c r="D122" s="151"/>
      <c r="E122" s="125" t="s">
        <v>23</v>
      </c>
      <c r="F122" s="127" t="s">
        <v>49</v>
      </c>
      <c r="G122" s="244" t="s">
        <v>9</v>
      </c>
      <c r="H122" s="129" t="s">
        <v>24</v>
      </c>
      <c r="I122" s="131" t="s">
        <v>25</v>
      </c>
      <c r="J122" s="132"/>
      <c r="K122" s="132"/>
      <c r="L122" s="133"/>
      <c r="M122" s="246" t="s">
        <v>26</v>
      </c>
      <c r="N122" s="248" t="s">
        <v>27</v>
      </c>
      <c r="O122" s="249" t="s">
        <v>70</v>
      </c>
    </row>
    <row r="123" spans="1:15" ht="24" x14ac:dyDescent="0.25">
      <c r="A123" s="236"/>
      <c r="B123" s="241"/>
      <c r="C123" s="137"/>
      <c r="D123" s="137"/>
      <c r="E123" s="126"/>
      <c r="F123" s="128"/>
      <c r="G123" s="245"/>
      <c r="H123" s="130"/>
      <c r="I123" s="19" t="s">
        <v>28</v>
      </c>
      <c r="J123" s="20" t="s">
        <v>29</v>
      </c>
      <c r="K123" s="20" t="s">
        <v>30</v>
      </c>
      <c r="L123" s="20" t="s">
        <v>31</v>
      </c>
      <c r="M123" s="247"/>
      <c r="N123" s="98"/>
      <c r="O123" s="83"/>
    </row>
    <row r="124" spans="1:15" x14ac:dyDescent="0.25">
      <c r="A124" s="237"/>
      <c r="B124" s="242"/>
      <c r="C124" s="243"/>
      <c r="D124" s="243"/>
      <c r="E124" s="64">
        <v>1</v>
      </c>
      <c r="F124" s="65">
        <v>0</v>
      </c>
      <c r="G124" s="65">
        <v>0</v>
      </c>
      <c r="H124" s="66">
        <v>1</v>
      </c>
      <c r="I124" s="66">
        <v>0</v>
      </c>
      <c r="J124" s="66">
        <v>0</v>
      </c>
      <c r="K124" s="66">
        <v>0</v>
      </c>
      <c r="L124" s="66">
        <v>1</v>
      </c>
      <c r="M124" s="67" t="s">
        <v>50</v>
      </c>
      <c r="N124" s="67" t="s">
        <v>50</v>
      </c>
      <c r="O124" s="83"/>
    </row>
    <row r="125" spans="1:15" x14ac:dyDescent="0.25">
      <c r="A125" s="250">
        <v>6</v>
      </c>
      <c r="B125" s="251" t="s">
        <v>77</v>
      </c>
      <c r="C125" s="254" t="s">
        <v>78</v>
      </c>
      <c r="D125" s="60" t="s">
        <v>13</v>
      </c>
      <c r="E125" s="61">
        <f>SUM(F125:N125)</f>
        <v>967</v>
      </c>
      <c r="F125" s="62">
        <f>SUM(F126:F129)</f>
        <v>0</v>
      </c>
      <c r="G125" s="62">
        <f>SUM(G126:G129)</f>
        <v>0</v>
      </c>
      <c r="H125" s="105">
        <f>SUM(H126:L129)</f>
        <v>789</v>
      </c>
      <c r="I125" s="105"/>
      <c r="J125" s="105"/>
      <c r="K125" s="105"/>
      <c r="L125" s="106"/>
      <c r="M125" s="62">
        <f>SUM(M126:M129)</f>
        <v>0</v>
      </c>
      <c r="N125" s="62">
        <f>SUM(N126:N129)</f>
        <v>178</v>
      </c>
      <c r="O125" s="172" t="s">
        <v>70</v>
      </c>
    </row>
    <row r="126" spans="1:15" ht="48" x14ac:dyDescent="0.25">
      <c r="A126" s="109"/>
      <c r="B126" s="252"/>
      <c r="C126" s="255"/>
      <c r="D126" s="68" t="s">
        <v>15</v>
      </c>
      <c r="E126" s="61">
        <f t="shared" ref="E126:E129" si="24">SUM(F126:N126)</f>
        <v>0</v>
      </c>
      <c r="F126" s="69">
        <f>F131</f>
        <v>0</v>
      </c>
      <c r="G126" s="69">
        <f>G131</f>
        <v>0</v>
      </c>
      <c r="H126" s="257">
        <f>H131</f>
        <v>0</v>
      </c>
      <c r="I126" s="258"/>
      <c r="J126" s="258"/>
      <c r="K126" s="258"/>
      <c r="L126" s="259"/>
      <c r="M126" s="69">
        <f>M131</f>
        <v>0</v>
      </c>
      <c r="N126" s="69">
        <f>N131</f>
        <v>0</v>
      </c>
      <c r="O126" s="173"/>
    </row>
    <row r="127" spans="1:15" ht="36" x14ac:dyDescent="0.25">
      <c r="A127" s="109"/>
      <c r="B127" s="252"/>
      <c r="C127" s="255"/>
      <c r="D127" s="13" t="s">
        <v>16</v>
      </c>
      <c r="E127" s="61">
        <f t="shared" si="24"/>
        <v>0</v>
      </c>
      <c r="F127" s="69">
        <f t="shared" ref="F127:H129" si="25">F132</f>
        <v>0</v>
      </c>
      <c r="G127" s="69">
        <f t="shared" si="25"/>
        <v>0</v>
      </c>
      <c r="H127" s="257">
        <f t="shared" si="25"/>
        <v>0</v>
      </c>
      <c r="I127" s="258"/>
      <c r="J127" s="258"/>
      <c r="K127" s="258"/>
      <c r="L127" s="259"/>
      <c r="M127" s="69">
        <f t="shared" ref="M127:N129" si="26">M132</f>
        <v>0</v>
      </c>
      <c r="N127" s="69">
        <f t="shared" si="26"/>
        <v>0</v>
      </c>
      <c r="O127" s="173"/>
    </row>
    <row r="128" spans="1:15" ht="60" x14ac:dyDescent="0.25">
      <c r="A128" s="109"/>
      <c r="B128" s="252"/>
      <c r="C128" s="255"/>
      <c r="D128" s="13" t="s">
        <v>17</v>
      </c>
      <c r="E128" s="61">
        <f t="shared" si="24"/>
        <v>967</v>
      </c>
      <c r="F128" s="69">
        <f t="shared" si="25"/>
        <v>0</v>
      </c>
      <c r="G128" s="69">
        <f t="shared" si="25"/>
        <v>0</v>
      </c>
      <c r="H128" s="257">
        <f t="shared" si="25"/>
        <v>789</v>
      </c>
      <c r="I128" s="258"/>
      <c r="J128" s="258"/>
      <c r="K128" s="258"/>
      <c r="L128" s="259"/>
      <c r="M128" s="69">
        <f t="shared" si="26"/>
        <v>0</v>
      </c>
      <c r="N128" s="69">
        <f t="shared" si="26"/>
        <v>178</v>
      </c>
      <c r="O128" s="173"/>
    </row>
    <row r="129" spans="1:15" ht="24" x14ac:dyDescent="0.25">
      <c r="A129" s="149"/>
      <c r="B129" s="253"/>
      <c r="C129" s="256"/>
      <c r="D129" s="17" t="s">
        <v>18</v>
      </c>
      <c r="E129" s="61">
        <f t="shared" si="24"/>
        <v>0</v>
      </c>
      <c r="F129" s="69">
        <f t="shared" si="25"/>
        <v>0</v>
      </c>
      <c r="G129" s="69">
        <f t="shared" si="25"/>
        <v>0</v>
      </c>
      <c r="H129" s="257">
        <f t="shared" si="25"/>
        <v>0</v>
      </c>
      <c r="I129" s="258"/>
      <c r="J129" s="258"/>
      <c r="K129" s="258"/>
      <c r="L129" s="259"/>
      <c r="M129" s="69">
        <f t="shared" si="26"/>
        <v>0</v>
      </c>
      <c r="N129" s="69">
        <f t="shared" si="26"/>
        <v>0</v>
      </c>
      <c r="O129" s="138"/>
    </row>
    <row r="130" spans="1:15" x14ac:dyDescent="0.25">
      <c r="A130" s="250" t="s">
        <v>79</v>
      </c>
      <c r="B130" s="251" t="s">
        <v>80</v>
      </c>
      <c r="C130" s="172" t="s">
        <v>78</v>
      </c>
      <c r="D130" s="60" t="s">
        <v>13</v>
      </c>
      <c r="E130" s="61">
        <f>SUM(F130:N130)</f>
        <v>967</v>
      </c>
      <c r="F130" s="62">
        <f>SUM(F131:F134)</f>
        <v>0</v>
      </c>
      <c r="G130" s="62">
        <f>SUM(G131:G134)</f>
        <v>0</v>
      </c>
      <c r="H130" s="105">
        <f>SUM(H131:L134)</f>
        <v>789</v>
      </c>
      <c r="I130" s="105"/>
      <c r="J130" s="105"/>
      <c r="K130" s="105"/>
      <c r="L130" s="106"/>
      <c r="M130" s="62">
        <f>SUM(M131:M134)</f>
        <v>0</v>
      </c>
      <c r="N130" s="62">
        <f>SUM(N131:N134)</f>
        <v>178</v>
      </c>
      <c r="O130" s="172" t="s">
        <v>70</v>
      </c>
    </row>
    <row r="131" spans="1:15" ht="48" x14ac:dyDescent="0.25">
      <c r="A131" s="109"/>
      <c r="B131" s="252"/>
      <c r="C131" s="260"/>
      <c r="D131" s="68" t="s">
        <v>15</v>
      </c>
      <c r="E131" s="61">
        <f t="shared" ref="E131:E134" si="27">SUM(F131:N131)</f>
        <v>0</v>
      </c>
      <c r="F131" s="69">
        <v>0</v>
      </c>
      <c r="G131" s="69">
        <v>0</v>
      </c>
      <c r="H131" s="257">
        <v>0</v>
      </c>
      <c r="I131" s="258"/>
      <c r="J131" s="258"/>
      <c r="K131" s="258"/>
      <c r="L131" s="259"/>
      <c r="M131" s="69">
        <v>0</v>
      </c>
      <c r="N131" s="69">
        <v>0</v>
      </c>
      <c r="O131" s="173"/>
    </row>
    <row r="132" spans="1:15" ht="36" x14ac:dyDescent="0.25">
      <c r="A132" s="109"/>
      <c r="B132" s="252"/>
      <c r="C132" s="260"/>
      <c r="D132" s="13" t="s">
        <v>16</v>
      </c>
      <c r="E132" s="61">
        <f t="shared" si="27"/>
        <v>0</v>
      </c>
      <c r="F132" s="69">
        <v>0</v>
      </c>
      <c r="G132" s="69">
        <v>0</v>
      </c>
      <c r="H132" s="257">
        <v>0</v>
      </c>
      <c r="I132" s="258"/>
      <c r="J132" s="258"/>
      <c r="K132" s="258"/>
      <c r="L132" s="259"/>
      <c r="M132" s="69">
        <v>0</v>
      </c>
      <c r="N132" s="69">
        <v>0</v>
      </c>
      <c r="O132" s="173"/>
    </row>
    <row r="133" spans="1:15" ht="60" x14ac:dyDescent="0.25">
      <c r="A133" s="109"/>
      <c r="B133" s="252"/>
      <c r="C133" s="260"/>
      <c r="D133" s="13" t="s">
        <v>17</v>
      </c>
      <c r="E133" s="61">
        <f t="shared" si="27"/>
        <v>967</v>
      </c>
      <c r="F133" s="69">
        <v>0</v>
      </c>
      <c r="G133" s="69">
        <v>0</v>
      </c>
      <c r="H133" s="257">
        <v>789</v>
      </c>
      <c r="I133" s="258"/>
      <c r="J133" s="258"/>
      <c r="K133" s="258"/>
      <c r="L133" s="259"/>
      <c r="M133" s="69">
        <v>0</v>
      </c>
      <c r="N133" s="69">
        <v>178</v>
      </c>
      <c r="O133" s="173"/>
    </row>
    <row r="134" spans="1:15" ht="24" x14ac:dyDescent="0.25">
      <c r="A134" s="109"/>
      <c r="B134" s="252"/>
      <c r="C134" s="260"/>
      <c r="D134" s="17" t="s">
        <v>18</v>
      </c>
      <c r="E134" s="61">
        <f t="shared" si="27"/>
        <v>0</v>
      </c>
      <c r="F134" s="69">
        <v>0</v>
      </c>
      <c r="G134" s="69">
        <v>0</v>
      </c>
      <c r="H134" s="257">
        <v>0</v>
      </c>
      <c r="I134" s="258"/>
      <c r="J134" s="258"/>
      <c r="K134" s="258"/>
      <c r="L134" s="259"/>
      <c r="M134" s="69">
        <v>0</v>
      </c>
      <c r="N134" s="69">
        <v>0</v>
      </c>
      <c r="O134" s="173"/>
    </row>
    <row r="135" spans="1:15" x14ac:dyDescent="0.25">
      <c r="A135" s="109"/>
      <c r="B135" s="262" t="s">
        <v>81</v>
      </c>
      <c r="C135" s="172"/>
      <c r="D135" s="265"/>
      <c r="E135" s="125" t="s">
        <v>23</v>
      </c>
      <c r="F135" s="127" t="s">
        <v>49</v>
      </c>
      <c r="G135" s="244" t="s">
        <v>9</v>
      </c>
      <c r="H135" s="174" t="s">
        <v>24</v>
      </c>
      <c r="I135" s="131" t="s">
        <v>25</v>
      </c>
      <c r="J135" s="132"/>
      <c r="K135" s="132"/>
      <c r="L135" s="133"/>
      <c r="M135" s="270" t="s">
        <v>26</v>
      </c>
      <c r="N135" s="248" t="s">
        <v>27</v>
      </c>
      <c r="O135" s="197"/>
    </row>
    <row r="136" spans="1:15" ht="24" x14ac:dyDescent="0.25">
      <c r="A136" s="109"/>
      <c r="B136" s="263"/>
      <c r="C136" s="173"/>
      <c r="D136" s="266"/>
      <c r="E136" s="126"/>
      <c r="F136" s="128"/>
      <c r="G136" s="245"/>
      <c r="H136" s="261"/>
      <c r="I136" s="70" t="s">
        <v>28</v>
      </c>
      <c r="J136" s="71" t="s">
        <v>29</v>
      </c>
      <c r="K136" s="71" t="s">
        <v>30</v>
      </c>
      <c r="L136" s="71" t="s">
        <v>31</v>
      </c>
      <c r="M136" s="130"/>
      <c r="N136" s="98"/>
      <c r="O136" s="173"/>
    </row>
    <row r="137" spans="1:15" x14ac:dyDescent="0.25">
      <c r="A137" s="149"/>
      <c r="B137" s="264"/>
      <c r="C137" s="138"/>
      <c r="D137" s="267"/>
      <c r="E137" s="72">
        <v>6</v>
      </c>
      <c r="F137" s="72">
        <v>0</v>
      </c>
      <c r="G137" s="72">
        <v>1</v>
      </c>
      <c r="H137" s="72">
        <v>5</v>
      </c>
      <c r="I137" s="72">
        <v>0</v>
      </c>
      <c r="J137" s="72">
        <v>0</v>
      </c>
      <c r="K137" s="72">
        <v>0</v>
      </c>
      <c r="L137" s="72">
        <v>5</v>
      </c>
      <c r="M137" s="72" t="s">
        <v>50</v>
      </c>
      <c r="N137" s="72" t="s">
        <v>50</v>
      </c>
      <c r="O137" s="138"/>
    </row>
    <row r="138" spans="1:15" x14ac:dyDescent="0.25">
      <c r="A138" s="271" t="s">
        <v>82</v>
      </c>
      <c r="B138" s="274" t="s">
        <v>83</v>
      </c>
      <c r="C138" s="275"/>
      <c r="D138" s="73" t="s">
        <v>13</v>
      </c>
      <c r="E138" s="61">
        <f>SUM(F138:N138)</f>
        <v>45660.168829999995</v>
      </c>
      <c r="F138" s="62">
        <f>SUM(F139:F142)</f>
        <v>4146.5111200000001</v>
      </c>
      <c r="G138" s="62">
        <f>SUM(G139:G142)</f>
        <v>13533.07446</v>
      </c>
      <c r="H138" s="105">
        <f>SUM(H139:L142)</f>
        <v>15802.58325</v>
      </c>
      <c r="I138" s="105"/>
      <c r="J138" s="105"/>
      <c r="K138" s="105"/>
      <c r="L138" s="106"/>
      <c r="M138" s="62">
        <f>SUM(M139:M142)</f>
        <v>6000</v>
      </c>
      <c r="N138" s="62">
        <f>SUM(N139:N142)</f>
        <v>6178</v>
      </c>
      <c r="O138" s="134"/>
    </row>
    <row r="139" spans="1:15" ht="48" x14ac:dyDescent="0.25">
      <c r="A139" s="272"/>
      <c r="B139" s="276"/>
      <c r="C139" s="275"/>
      <c r="D139" s="74" t="s">
        <v>15</v>
      </c>
      <c r="E139" s="61">
        <f t="shared" ref="E139:E142" si="28">SUM(F139:N139)</f>
        <v>836.81500000000005</v>
      </c>
      <c r="F139" s="14">
        <f>F8+F53+F66+F95+F105</f>
        <v>0</v>
      </c>
      <c r="G139" s="14">
        <f>G126+G105+G95+G66+G53+G8</f>
        <v>836.81500000000005</v>
      </c>
      <c r="H139" s="111">
        <f>H8+H53+H66+H95+H105</f>
        <v>0</v>
      </c>
      <c r="I139" s="112"/>
      <c r="J139" s="112"/>
      <c r="K139" s="112"/>
      <c r="L139" s="113"/>
      <c r="M139" s="15">
        <f>M8+M53+M66+M95+M105</f>
        <v>0</v>
      </c>
      <c r="N139" s="15">
        <f>N8+N53+N66+N95+N105</f>
        <v>0</v>
      </c>
      <c r="O139" s="134"/>
    </row>
    <row r="140" spans="1:15" ht="36" x14ac:dyDescent="0.25">
      <c r="A140" s="272"/>
      <c r="B140" s="276"/>
      <c r="C140" s="275"/>
      <c r="D140" s="24" t="s">
        <v>16</v>
      </c>
      <c r="E140" s="61">
        <f t="shared" si="28"/>
        <v>2510.4450000000002</v>
      </c>
      <c r="F140" s="14">
        <f>F9+F54+F67+F96+F106</f>
        <v>0</v>
      </c>
      <c r="G140" s="14">
        <f>G127+G106+G96+G67+G54+G9</f>
        <v>2510.4450000000002</v>
      </c>
      <c r="H140" s="111">
        <f>H9+H54+H67+H96+H106</f>
        <v>0</v>
      </c>
      <c r="I140" s="112"/>
      <c r="J140" s="112"/>
      <c r="K140" s="112"/>
      <c r="L140" s="113"/>
      <c r="M140" s="15">
        <f>M9+M54+M67+M96+M106</f>
        <v>0</v>
      </c>
      <c r="N140" s="15">
        <f>N9+N54+N67+N96+N106</f>
        <v>0</v>
      </c>
      <c r="O140" s="134"/>
    </row>
    <row r="141" spans="1:15" ht="60" x14ac:dyDescent="0.25">
      <c r="A141" s="272"/>
      <c r="B141" s="276"/>
      <c r="C141" s="275"/>
      <c r="D141" s="13" t="s">
        <v>17</v>
      </c>
      <c r="E141" s="61">
        <f t="shared" si="28"/>
        <v>42312.90883</v>
      </c>
      <c r="F141" s="14">
        <f>F10+F55+F68+F97+F107</f>
        <v>4146.5111200000001</v>
      </c>
      <c r="G141" s="14">
        <f>G128+G107+G97+G68+G55+G10</f>
        <v>10185.81446</v>
      </c>
      <c r="H141" s="111">
        <f>H128+H107+H97+H68+H55+H10</f>
        <v>15802.58325</v>
      </c>
      <c r="I141" s="112"/>
      <c r="J141" s="112"/>
      <c r="K141" s="112"/>
      <c r="L141" s="113"/>
      <c r="M141" s="15">
        <f>M128+M107+M97+M70+M55+M10</f>
        <v>6000</v>
      </c>
      <c r="N141" s="15">
        <f>N10+N55+N68+N97+N107+N128</f>
        <v>6178</v>
      </c>
      <c r="O141" s="134"/>
    </row>
    <row r="142" spans="1:15" ht="24" x14ac:dyDescent="0.25">
      <c r="A142" s="273"/>
      <c r="B142" s="277"/>
      <c r="C142" s="278"/>
      <c r="D142" s="24" t="s">
        <v>18</v>
      </c>
      <c r="E142" s="61">
        <f t="shared" si="28"/>
        <v>0</v>
      </c>
      <c r="F142" s="14">
        <f>F11+F56+F69+F98+F108</f>
        <v>0</v>
      </c>
      <c r="G142" s="14">
        <f>G129+G108+G98+G69+G56+G11</f>
        <v>0</v>
      </c>
      <c r="H142" s="111">
        <f>H11+H56+H69+H98+H108</f>
        <v>0</v>
      </c>
      <c r="I142" s="112"/>
      <c r="J142" s="112"/>
      <c r="K142" s="112"/>
      <c r="L142" s="113"/>
      <c r="M142" s="15">
        <f>M11+M56+M69+M98+M108</f>
        <v>0</v>
      </c>
      <c r="N142" s="15">
        <f>N11+N56+N69+N98+N108</f>
        <v>0</v>
      </c>
      <c r="O142" s="135"/>
    </row>
    <row r="143" spans="1:15" x14ac:dyDescent="0.25">
      <c r="A143" s="1"/>
      <c r="B143" s="1"/>
      <c r="C143" s="1"/>
      <c r="D143" s="1"/>
      <c r="E143" s="268" t="s">
        <v>84</v>
      </c>
      <c r="F143" s="268"/>
      <c r="G143" s="268"/>
      <c r="H143" s="268"/>
      <c r="I143" s="268"/>
      <c r="J143" s="3"/>
      <c r="K143" s="3"/>
      <c r="L143" s="3"/>
      <c r="M143" s="2"/>
      <c r="N143" s="1"/>
      <c r="O143" s="1"/>
    </row>
    <row r="144" spans="1:15" x14ac:dyDescent="0.25">
      <c r="A144" s="1"/>
      <c r="B144" s="1"/>
      <c r="C144" s="1"/>
      <c r="D144" s="1"/>
      <c r="E144" s="269"/>
      <c r="F144" s="269"/>
      <c r="G144" s="269"/>
      <c r="H144" s="269"/>
      <c r="I144" s="269"/>
      <c r="J144" s="3"/>
      <c r="K144" s="3"/>
      <c r="L144" s="3"/>
      <c r="M144" s="2"/>
      <c r="N144" s="1"/>
      <c r="O144" s="75" t="s">
        <v>85</v>
      </c>
    </row>
  </sheetData>
  <mergeCells count="324">
    <mergeCell ref="H142:L142"/>
    <mergeCell ref="E143:I144"/>
    <mergeCell ref="M135:M136"/>
    <mergeCell ref="N135:N136"/>
    <mergeCell ref="O135:O137"/>
    <mergeCell ref="A138:A142"/>
    <mergeCell ref="B138:C142"/>
    <mergeCell ref="H138:L138"/>
    <mergeCell ref="O138:O142"/>
    <mergeCell ref="H139:L139"/>
    <mergeCell ref="H140:L140"/>
    <mergeCell ref="H141:L141"/>
    <mergeCell ref="A130:A137"/>
    <mergeCell ref="B130:B134"/>
    <mergeCell ref="C130:C134"/>
    <mergeCell ref="H130:L130"/>
    <mergeCell ref="G135:G136"/>
    <mergeCell ref="H135:H136"/>
    <mergeCell ref="I135:L135"/>
    <mergeCell ref="O130:O134"/>
    <mergeCell ref="H131:L131"/>
    <mergeCell ref="H132:L132"/>
    <mergeCell ref="H133:L133"/>
    <mergeCell ref="H134:L134"/>
    <mergeCell ref="B135:B137"/>
    <mergeCell ref="C135:C137"/>
    <mergeCell ref="D135:D137"/>
    <mergeCell ref="E135:E136"/>
    <mergeCell ref="F135:F136"/>
    <mergeCell ref="A125:A129"/>
    <mergeCell ref="B125:B129"/>
    <mergeCell ref="C125:C129"/>
    <mergeCell ref="H125:L125"/>
    <mergeCell ref="O125:O129"/>
    <mergeCell ref="H126:L126"/>
    <mergeCell ref="H127:L127"/>
    <mergeCell ref="H128:L128"/>
    <mergeCell ref="H129:L129"/>
    <mergeCell ref="A117:A124"/>
    <mergeCell ref="B117:B121"/>
    <mergeCell ref="C117:C121"/>
    <mergeCell ref="H117:L117"/>
    <mergeCell ref="O117:O121"/>
    <mergeCell ref="H118:L118"/>
    <mergeCell ref="H119:L119"/>
    <mergeCell ref="H120:L120"/>
    <mergeCell ref="H121:L121"/>
    <mergeCell ref="B122:B124"/>
    <mergeCell ref="C122:C124"/>
    <mergeCell ref="D122:D124"/>
    <mergeCell ref="E122:E123"/>
    <mergeCell ref="F122:F123"/>
    <mergeCell ref="G122:G123"/>
    <mergeCell ref="H122:H123"/>
    <mergeCell ref="I122:L122"/>
    <mergeCell ref="M122:M123"/>
    <mergeCell ref="N122:N123"/>
    <mergeCell ref="O122:O124"/>
    <mergeCell ref="A109:A116"/>
    <mergeCell ref="B109:B113"/>
    <mergeCell ref="C109:C113"/>
    <mergeCell ref="H109:L109"/>
    <mergeCell ref="G114:G115"/>
    <mergeCell ref="H114:H115"/>
    <mergeCell ref="O109:O113"/>
    <mergeCell ref="H110:L110"/>
    <mergeCell ref="H111:L111"/>
    <mergeCell ref="H112:L112"/>
    <mergeCell ref="H113:L113"/>
    <mergeCell ref="B114:B116"/>
    <mergeCell ref="C114:C116"/>
    <mergeCell ref="D114:D116"/>
    <mergeCell ref="E114:E115"/>
    <mergeCell ref="F114:F115"/>
    <mergeCell ref="I114:L114"/>
    <mergeCell ref="M114:M115"/>
    <mergeCell ref="N114:N115"/>
    <mergeCell ref="O114:O116"/>
    <mergeCell ref="A104:A108"/>
    <mergeCell ref="B104:B108"/>
    <mergeCell ref="C104:C108"/>
    <mergeCell ref="H104:L104"/>
    <mergeCell ref="O104:O108"/>
    <mergeCell ref="H105:L105"/>
    <mergeCell ref="H106:L106"/>
    <mergeCell ref="H107:L107"/>
    <mergeCell ref="H108:L108"/>
    <mergeCell ref="H97:L97"/>
    <mergeCell ref="H98:L98"/>
    <mergeCell ref="A99:A103"/>
    <mergeCell ref="B99:B103"/>
    <mergeCell ref="C99:C103"/>
    <mergeCell ref="H99:L99"/>
    <mergeCell ref="M91:M92"/>
    <mergeCell ref="N91:N92"/>
    <mergeCell ref="O91:O93"/>
    <mergeCell ref="A94:A98"/>
    <mergeCell ref="B94:B98"/>
    <mergeCell ref="C94:C98"/>
    <mergeCell ref="H94:L94"/>
    <mergeCell ref="O94:O98"/>
    <mergeCell ref="H95:L95"/>
    <mergeCell ref="H96:L96"/>
    <mergeCell ref="O99:O103"/>
    <mergeCell ref="H100:L100"/>
    <mergeCell ref="H101:L101"/>
    <mergeCell ref="H102:L102"/>
    <mergeCell ref="H103:L103"/>
    <mergeCell ref="A86:A93"/>
    <mergeCell ref="B86:B90"/>
    <mergeCell ref="C86:C90"/>
    <mergeCell ref="H86:L86"/>
    <mergeCell ref="O86:O90"/>
    <mergeCell ref="H87:L87"/>
    <mergeCell ref="H88:L88"/>
    <mergeCell ref="H89:L89"/>
    <mergeCell ref="H90:L90"/>
    <mergeCell ref="B91:B93"/>
    <mergeCell ref="C91:C93"/>
    <mergeCell ref="D91:D93"/>
    <mergeCell ref="E91:E92"/>
    <mergeCell ref="F91:F92"/>
    <mergeCell ref="G91:G92"/>
    <mergeCell ref="H91:H92"/>
    <mergeCell ref="I91:L91"/>
    <mergeCell ref="A78:A85"/>
    <mergeCell ref="B78:B82"/>
    <mergeCell ref="C78:C82"/>
    <mergeCell ref="H78:L78"/>
    <mergeCell ref="O78:O82"/>
    <mergeCell ref="H79:L79"/>
    <mergeCell ref="H80:L80"/>
    <mergeCell ref="H81:L81"/>
    <mergeCell ref="H82:L82"/>
    <mergeCell ref="B83:B85"/>
    <mergeCell ref="C83:C85"/>
    <mergeCell ref="D83:D85"/>
    <mergeCell ref="E83:E84"/>
    <mergeCell ref="F83:F84"/>
    <mergeCell ref="G83:G84"/>
    <mergeCell ref="H83:H84"/>
    <mergeCell ref="I83:L83"/>
    <mergeCell ref="M83:M84"/>
    <mergeCell ref="N83:N84"/>
    <mergeCell ref="O83:O85"/>
    <mergeCell ref="A70:A77"/>
    <mergeCell ref="B70:B74"/>
    <mergeCell ref="C70:C74"/>
    <mergeCell ref="H70:L70"/>
    <mergeCell ref="G75:G76"/>
    <mergeCell ref="H75:H76"/>
    <mergeCell ref="I75:L75"/>
    <mergeCell ref="O70:O74"/>
    <mergeCell ref="H71:L71"/>
    <mergeCell ref="H72:L72"/>
    <mergeCell ref="H73:L73"/>
    <mergeCell ref="H74:L74"/>
    <mergeCell ref="B75:B77"/>
    <mergeCell ref="C75:C77"/>
    <mergeCell ref="D75:D77"/>
    <mergeCell ref="E75:E76"/>
    <mergeCell ref="F75:F76"/>
    <mergeCell ref="M75:M76"/>
    <mergeCell ref="N75:N76"/>
    <mergeCell ref="O75:O77"/>
    <mergeCell ref="A65:A69"/>
    <mergeCell ref="B65:B69"/>
    <mergeCell ref="C65:C69"/>
    <mergeCell ref="H65:L65"/>
    <mergeCell ref="O65:O69"/>
    <mergeCell ref="H66:L66"/>
    <mergeCell ref="H67:L67"/>
    <mergeCell ref="H68:L68"/>
    <mergeCell ref="H69:L69"/>
    <mergeCell ref="A57:A64"/>
    <mergeCell ref="B57:B61"/>
    <mergeCell ref="C57:C61"/>
    <mergeCell ref="H57:L57"/>
    <mergeCell ref="G62:G63"/>
    <mergeCell ref="H62:H63"/>
    <mergeCell ref="O57:O61"/>
    <mergeCell ref="H58:L58"/>
    <mergeCell ref="H59:L59"/>
    <mergeCell ref="H60:L60"/>
    <mergeCell ref="H61:L61"/>
    <mergeCell ref="B62:B64"/>
    <mergeCell ref="C62:C64"/>
    <mergeCell ref="D62:D64"/>
    <mergeCell ref="E62:E63"/>
    <mergeCell ref="F62:F63"/>
    <mergeCell ref="I62:L62"/>
    <mergeCell ref="M62:M63"/>
    <mergeCell ref="N62:N63"/>
    <mergeCell ref="O62:O64"/>
    <mergeCell ref="A52:A56"/>
    <mergeCell ref="B52:B56"/>
    <mergeCell ref="C52:C56"/>
    <mergeCell ref="H52:L52"/>
    <mergeCell ref="O52:O56"/>
    <mergeCell ref="H53:L53"/>
    <mergeCell ref="H54:L54"/>
    <mergeCell ref="H55:L55"/>
    <mergeCell ref="H56:L56"/>
    <mergeCell ref="A44:A51"/>
    <mergeCell ref="B44:B48"/>
    <mergeCell ref="C44:C48"/>
    <mergeCell ref="H44:L44"/>
    <mergeCell ref="O44:O48"/>
    <mergeCell ref="H45:L45"/>
    <mergeCell ref="H46:L46"/>
    <mergeCell ref="H47:L47"/>
    <mergeCell ref="H48:L48"/>
    <mergeCell ref="B49:B51"/>
    <mergeCell ref="C49:C51"/>
    <mergeCell ref="D49:D51"/>
    <mergeCell ref="E49:E50"/>
    <mergeCell ref="F49:F50"/>
    <mergeCell ref="G49:G50"/>
    <mergeCell ref="H49:H50"/>
    <mergeCell ref="I49:L49"/>
    <mergeCell ref="M49:M50"/>
    <mergeCell ref="N49:N50"/>
    <mergeCell ref="O49:O51"/>
    <mergeCell ref="A36:A43"/>
    <mergeCell ref="B36:B40"/>
    <mergeCell ref="C36:C40"/>
    <mergeCell ref="H36:L36"/>
    <mergeCell ref="O36:O40"/>
    <mergeCell ref="H37:L37"/>
    <mergeCell ref="H38:L38"/>
    <mergeCell ref="H39:L39"/>
    <mergeCell ref="H40:L40"/>
    <mergeCell ref="B41:B43"/>
    <mergeCell ref="C41:C43"/>
    <mergeCell ref="D41:D43"/>
    <mergeCell ref="E41:E42"/>
    <mergeCell ref="F41:F42"/>
    <mergeCell ref="G41:G42"/>
    <mergeCell ref="H41:H42"/>
    <mergeCell ref="I41:L41"/>
    <mergeCell ref="M41:M42"/>
    <mergeCell ref="N41:N42"/>
    <mergeCell ref="O41:O43"/>
    <mergeCell ref="A28:A35"/>
    <mergeCell ref="B28:B32"/>
    <mergeCell ref="C28:C32"/>
    <mergeCell ref="H28:L28"/>
    <mergeCell ref="O28:O32"/>
    <mergeCell ref="H29:L29"/>
    <mergeCell ref="H30:L30"/>
    <mergeCell ref="H31:L31"/>
    <mergeCell ref="H32:L32"/>
    <mergeCell ref="B33:B35"/>
    <mergeCell ref="C33:C35"/>
    <mergeCell ref="D33:D35"/>
    <mergeCell ref="E33:E34"/>
    <mergeCell ref="F33:F34"/>
    <mergeCell ref="G33:G34"/>
    <mergeCell ref="H33:H34"/>
    <mergeCell ref="I33:L33"/>
    <mergeCell ref="M33:M34"/>
    <mergeCell ref="N33:N34"/>
    <mergeCell ref="O33:O35"/>
    <mergeCell ref="A20:A27"/>
    <mergeCell ref="B20:B24"/>
    <mergeCell ref="C20:C24"/>
    <mergeCell ref="H20:L20"/>
    <mergeCell ref="O20:O24"/>
    <mergeCell ref="H21:L21"/>
    <mergeCell ref="H22:L22"/>
    <mergeCell ref="H23:L23"/>
    <mergeCell ref="H24:L24"/>
    <mergeCell ref="B25:B27"/>
    <mergeCell ref="C25:C27"/>
    <mergeCell ref="D25:D27"/>
    <mergeCell ref="E25:E26"/>
    <mergeCell ref="F25:F26"/>
    <mergeCell ref="G25:G26"/>
    <mergeCell ref="H25:H26"/>
    <mergeCell ref="I25:L25"/>
    <mergeCell ref="M25:M26"/>
    <mergeCell ref="N25:N26"/>
    <mergeCell ref="O25:O27"/>
    <mergeCell ref="A12:A19"/>
    <mergeCell ref="B12:B16"/>
    <mergeCell ref="C12:C16"/>
    <mergeCell ref="H12:L12"/>
    <mergeCell ref="O12:O16"/>
    <mergeCell ref="H13:L13"/>
    <mergeCell ref="H14:L14"/>
    <mergeCell ref="H15:L15"/>
    <mergeCell ref="H16:L16"/>
    <mergeCell ref="B17:B19"/>
    <mergeCell ref="C17:C19"/>
    <mergeCell ref="D17:D19"/>
    <mergeCell ref="E17:E18"/>
    <mergeCell ref="F17:F18"/>
    <mergeCell ref="G17:G18"/>
    <mergeCell ref="H17:H18"/>
    <mergeCell ref="I17:L17"/>
    <mergeCell ref="M17:M18"/>
    <mergeCell ref="N17:N18"/>
    <mergeCell ref="O17:O19"/>
    <mergeCell ref="H5:L5"/>
    <mergeCell ref="H6:L6"/>
    <mergeCell ref="A7:A11"/>
    <mergeCell ref="B7:B11"/>
    <mergeCell ref="C7:C11"/>
    <mergeCell ref="H7:L7"/>
    <mergeCell ref="N1:O1"/>
    <mergeCell ref="A2:O2"/>
    <mergeCell ref="A3:O3"/>
    <mergeCell ref="A4:A5"/>
    <mergeCell ref="B4:B5"/>
    <mergeCell ref="C4:C5"/>
    <mergeCell ref="D4:D5"/>
    <mergeCell ref="E4:E5"/>
    <mergeCell ref="H4:N4"/>
    <mergeCell ref="O4:O5"/>
    <mergeCell ref="O7:O11"/>
    <mergeCell ref="H8:L8"/>
    <mergeCell ref="H9:L9"/>
    <mergeCell ref="H10:L10"/>
    <mergeCell ref="H11:L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Т.В.</dc:creator>
  <cp:lastModifiedBy>Спиридонкина Н.Н.</cp:lastModifiedBy>
  <dcterms:created xsi:type="dcterms:W3CDTF">2025-12-16T13:49:53Z</dcterms:created>
  <dcterms:modified xsi:type="dcterms:W3CDTF">2025-12-17T09:22:31Z</dcterms:modified>
</cp:coreProperties>
</file>