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H27" i="1"/>
  <c r="H12" i="1" s="1"/>
  <c r="G27" i="1"/>
  <c r="E27" i="1" s="1"/>
  <c r="E26" i="1"/>
  <c r="E25" i="1"/>
  <c r="J24" i="1"/>
  <c r="I24" i="1"/>
  <c r="G24" i="1"/>
  <c r="F24" i="1"/>
  <c r="E23" i="1"/>
  <c r="J22" i="1"/>
  <c r="J19" i="1" s="1"/>
  <c r="I22" i="1"/>
  <c r="H22" i="1"/>
  <c r="H19" i="1" s="1"/>
  <c r="G22" i="1"/>
  <c r="E22" i="1"/>
  <c r="E19" i="1" s="1"/>
  <c r="E21" i="1"/>
  <c r="E20" i="1"/>
  <c r="I19" i="1"/>
  <c r="G19" i="1"/>
  <c r="F19" i="1"/>
  <c r="E18" i="1"/>
  <c r="H17" i="1"/>
  <c r="H14" i="1" s="1"/>
  <c r="G17" i="1"/>
  <c r="E17" i="1"/>
  <c r="E16" i="1"/>
  <c r="E15" i="1"/>
  <c r="J14" i="1"/>
  <c r="I14" i="1"/>
  <c r="G14" i="1"/>
  <c r="F14" i="1"/>
  <c r="E14" i="1"/>
  <c r="J13" i="1"/>
  <c r="J33" i="1" s="1"/>
  <c r="I13" i="1"/>
  <c r="I33" i="1" s="1"/>
  <c r="H13" i="1"/>
  <c r="H33" i="1" s="1"/>
  <c r="G13" i="1"/>
  <c r="E13" i="1" s="1"/>
  <c r="F13" i="1"/>
  <c r="F33" i="1" s="1"/>
  <c r="I12" i="1"/>
  <c r="I32" i="1" s="1"/>
  <c r="G12" i="1"/>
  <c r="G32" i="1" s="1"/>
  <c r="F12" i="1"/>
  <c r="F32" i="1" s="1"/>
  <c r="J11" i="1"/>
  <c r="J31" i="1" s="1"/>
  <c r="I11" i="1"/>
  <c r="I31" i="1" s="1"/>
  <c r="H11" i="1"/>
  <c r="H31" i="1" s="1"/>
  <c r="G11" i="1"/>
  <c r="E11" i="1" s="1"/>
  <c r="F11" i="1"/>
  <c r="F31" i="1" s="1"/>
  <c r="J10" i="1"/>
  <c r="I10" i="1"/>
  <c r="I9" i="1" s="1"/>
  <c r="H10" i="1"/>
  <c r="H30" i="1" s="1"/>
  <c r="G10" i="1"/>
  <c r="G30" i="1" s="1"/>
  <c r="F10" i="1"/>
  <c r="F9" i="1" s="1"/>
  <c r="E10" i="1"/>
  <c r="G9" i="1"/>
  <c r="E33" i="1" l="1"/>
  <c r="H32" i="1"/>
  <c r="H9" i="1"/>
  <c r="H29" i="1"/>
  <c r="E24" i="1"/>
  <c r="G31" i="1"/>
  <c r="E31" i="1" s="1"/>
  <c r="G33" i="1"/>
  <c r="J12" i="1"/>
  <c r="J32" i="1" s="1"/>
  <c r="E32" i="1" s="1"/>
  <c r="H24" i="1"/>
  <c r="F30" i="1"/>
  <c r="J30" i="1"/>
  <c r="I30" i="1"/>
  <c r="I29" i="1" s="1"/>
  <c r="G29" i="1" l="1"/>
  <c r="J9" i="1"/>
  <c r="E12" i="1"/>
  <c r="E9" i="1" s="1"/>
  <c r="F29" i="1"/>
  <c r="E30" i="1"/>
  <c r="E29" i="1" s="1"/>
  <c r="J29" i="1"/>
</calcChain>
</file>

<file path=xl/sharedStrings.xml><?xml version="1.0" encoding="utf-8"?>
<sst xmlns="http://schemas.openxmlformats.org/spreadsheetml/2006/main" count="54" uniqueCount="32">
  <si>
    <t>Приложение № 4</t>
  </si>
  <si>
    <t>к постановлению Администрации</t>
  </si>
  <si>
    <t xml:space="preserve"> городского округа Жуковский </t>
  </si>
  <si>
    <t xml:space="preserve">«9. Перечень мероприятий подпрограммы 4 «Обеспечивающая подпрограмма» </t>
  </si>
  <si>
    <t>№ п/п</t>
  </si>
  <si>
    <t>Мероприятие подпрограммы</t>
  </si>
  <si>
    <t>Сроки исполнения мероприятия</t>
  </si>
  <si>
    <t>Источники финансирования</t>
  </si>
  <si>
    <t>Всего, (тыс. руб.)</t>
  </si>
  <si>
    <t>Объем финансирования по годам (тыс. руб.)</t>
  </si>
  <si>
    <t>Ответственный за выполнение мероприятия подпрограммы</t>
  </si>
  <si>
    <t>2023 год</t>
  </si>
  <si>
    <t>2024 год</t>
  </si>
  <si>
    <t>2025 год</t>
  </si>
  <si>
    <t>2026 год</t>
  </si>
  <si>
    <t>2027 год</t>
  </si>
  <si>
    <t>Основное мероприятие 01. Создание условий для реализации полномочий органов местного самоуправления</t>
  </si>
  <si>
    <t>Итого</t>
  </si>
  <si>
    <t xml:space="preserve">Средства бюджета Московской области </t>
  </si>
  <si>
    <t>Средства федерального бюджета</t>
  </si>
  <si>
    <t>Средства бюджета муниципального образования</t>
  </si>
  <si>
    <t>Внебюджетные источники</t>
  </si>
  <si>
    <t>1.1</t>
  </si>
  <si>
    <t>Мероприятие 01.01. Обеспечение деятельности муниципальных органов – учреждения в сфере образования</t>
  </si>
  <si>
    <t>Управление образования, МКУ "ЦБ"</t>
  </si>
  <si>
    <t>1.2</t>
  </si>
  <si>
    <t>Мероприятие 01.02. Обеспечение деятельности прочих учреждений образования (межшкольные учебные комбинаты, хозяйственные эксплуатационные конторы, методические кабинеты и др.)</t>
  </si>
  <si>
    <t>Управление образования, МКУ "ЦБ", МБУ ДПО УМЦ</t>
  </si>
  <si>
    <t>1.3</t>
  </si>
  <si>
    <t>Мероприятие 01.03. Мероприятия в сфере образования</t>
  </si>
  <si>
    <t>».</t>
  </si>
  <si>
    <t>от 09.12.2025 №1899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</si>
</sst>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#,##0.00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 applyFill="1"/>
    <xf numFmtId="0" fontId="0" fillId="0" borderId="0" xfId="0" applyFill="1"/>
    <xf numFmtId="164" fontId="1" fillId="0" borderId="0" xfId="0" applyNumberFormat="1" applyFont="1" applyAlignment="1">
      <alignment horizontal="right"/>
    </xf>
    <xf numFmtId="0" fontId="1" fillId="0" borderId="0" xfId="0" applyFont="1" applyFill="1" applyAlignment="1">
      <alignment horizontal="center" wrapText="1"/>
    </xf>
    <xf numFmtId="49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165" fontId="2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0" fontId="0" fillId="0" borderId="0" xfId="0" applyFill="1" applyBorder="1"/>
    <xf numFmtId="0" fontId="0" fillId="0" borderId="2" xfId="0" applyFill="1" applyBorder="1"/>
    <xf numFmtId="0" fontId="0" fillId="0" borderId="0" xfId="0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tabSelected="1" topLeftCell="A19" workbookViewId="0">
      <selection activeCell="I16" sqref="I16"/>
    </sheetView>
  </sheetViews>
  <sheetFormatPr defaultRowHeight="15" x14ac:dyDescent="0.25"/>
  <cols>
    <col min="1" max="1" width="7.5703125" style="1" customWidth="1"/>
    <col min="2" max="2" width="19.7109375" style="2" customWidth="1"/>
    <col min="3" max="3" width="10.85546875" style="2" customWidth="1"/>
    <col min="4" max="4" width="15.140625" style="2" customWidth="1"/>
    <col min="5" max="5" width="11.140625" style="2" customWidth="1"/>
    <col min="6" max="6" width="11.42578125" style="2" customWidth="1"/>
    <col min="7" max="7" width="12" style="2" customWidth="1"/>
    <col min="8" max="10" width="11.28515625" style="2" bestFit="1" customWidth="1"/>
    <col min="11" max="11" width="13.7109375" style="2" customWidth="1"/>
    <col min="12" max="12" width="12.85546875" style="2" customWidth="1"/>
    <col min="13" max="16384" width="9.140625" style="2"/>
  </cols>
  <sheetData>
    <row r="1" spans="1:12" x14ac:dyDescent="0.25">
      <c r="I1" s="3" t="s">
        <v>0</v>
      </c>
      <c r="J1" s="3"/>
      <c r="K1" s="3"/>
    </row>
    <row r="2" spans="1:12" x14ac:dyDescent="0.25">
      <c r="I2" s="3" t="s">
        <v>1</v>
      </c>
      <c r="J2" s="3"/>
      <c r="K2" s="3"/>
    </row>
    <row r="3" spans="1:12" x14ac:dyDescent="0.25">
      <c r="I3" s="3" t="s">
        <v>2</v>
      </c>
      <c r="J3" s="3"/>
      <c r="K3" s="3"/>
    </row>
    <row r="4" spans="1:12" x14ac:dyDescent="0.25">
      <c r="I4" s="3" t="s">
        <v>31</v>
      </c>
      <c r="J4" s="3"/>
      <c r="K4" s="3"/>
    </row>
    <row r="5" spans="1:12" x14ac:dyDescent="0.25">
      <c r="A5" s="4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x14ac:dyDescent="0.25">
      <c r="A6" s="5" t="s">
        <v>4</v>
      </c>
      <c r="B6" s="6" t="s">
        <v>5</v>
      </c>
      <c r="C6" s="6" t="s">
        <v>6</v>
      </c>
      <c r="D6" s="6" t="s">
        <v>7</v>
      </c>
      <c r="E6" s="6" t="s">
        <v>8</v>
      </c>
      <c r="F6" s="6" t="s">
        <v>9</v>
      </c>
      <c r="G6" s="6"/>
      <c r="H6" s="6"/>
      <c r="I6" s="6"/>
      <c r="J6" s="6"/>
      <c r="K6" s="6" t="s">
        <v>10</v>
      </c>
      <c r="L6" s="7"/>
    </row>
    <row r="7" spans="1:12" ht="36.75" customHeight="1" x14ac:dyDescent="0.25">
      <c r="A7" s="5"/>
      <c r="B7" s="6"/>
      <c r="C7" s="6"/>
      <c r="D7" s="6"/>
      <c r="E7" s="6"/>
      <c r="F7" s="8" t="s">
        <v>11</v>
      </c>
      <c r="G7" s="8" t="s">
        <v>12</v>
      </c>
      <c r="H7" s="8" t="s">
        <v>13</v>
      </c>
      <c r="I7" s="8" t="s">
        <v>14</v>
      </c>
      <c r="J7" s="8" t="s">
        <v>15</v>
      </c>
      <c r="K7" s="6"/>
      <c r="L7" s="7"/>
    </row>
    <row r="8" spans="1:12" x14ac:dyDescent="0.25">
      <c r="A8" s="9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0">
        <v>8</v>
      </c>
      <c r="I8" s="10">
        <v>9</v>
      </c>
      <c r="J8" s="10">
        <v>10</v>
      </c>
      <c r="K8" s="10">
        <v>11</v>
      </c>
      <c r="L8" s="11"/>
    </row>
    <row r="9" spans="1:12" x14ac:dyDescent="0.25">
      <c r="A9" s="5">
        <v>1</v>
      </c>
      <c r="B9" s="12" t="s">
        <v>16</v>
      </c>
      <c r="C9" s="6"/>
      <c r="D9" s="13" t="s">
        <v>17</v>
      </c>
      <c r="E9" s="14">
        <f>E10+E11+E12+E13</f>
        <v>595053.65592000005</v>
      </c>
      <c r="F9" s="14">
        <f t="shared" ref="F9:J9" si="0">F10+F11+F12+F13</f>
        <v>103072.26385</v>
      </c>
      <c r="G9" s="14">
        <f t="shared" si="0"/>
        <v>109388.99768000001</v>
      </c>
      <c r="H9" s="14">
        <f>H10+H11+H12+H13</f>
        <v>131759.25818999999</v>
      </c>
      <c r="I9" s="14">
        <f t="shared" si="0"/>
        <v>125416.5681</v>
      </c>
      <c r="J9" s="14">
        <f t="shared" si="0"/>
        <v>125416.5681</v>
      </c>
      <c r="K9" s="12"/>
      <c r="L9" s="15"/>
    </row>
    <row r="10" spans="1:12" ht="33.75" x14ac:dyDescent="0.25">
      <c r="A10" s="5"/>
      <c r="B10" s="12"/>
      <c r="C10" s="6"/>
      <c r="D10" s="13" t="s">
        <v>18</v>
      </c>
      <c r="E10" s="14">
        <f>F10+G10+H10+I10+J10</f>
        <v>0</v>
      </c>
      <c r="F10" s="14">
        <f>F15+F20+F25</f>
        <v>0</v>
      </c>
      <c r="G10" s="14">
        <f t="shared" ref="G10:J10" si="1">G15+G20+G25</f>
        <v>0</v>
      </c>
      <c r="H10" s="14">
        <f t="shared" si="1"/>
        <v>0</v>
      </c>
      <c r="I10" s="14">
        <f t="shared" si="1"/>
        <v>0</v>
      </c>
      <c r="J10" s="14">
        <f t="shared" si="1"/>
        <v>0</v>
      </c>
      <c r="K10" s="12"/>
      <c r="L10" s="15"/>
    </row>
    <row r="11" spans="1:12" ht="33.75" x14ac:dyDescent="0.25">
      <c r="A11" s="5"/>
      <c r="B11" s="12"/>
      <c r="C11" s="6"/>
      <c r="D11" s="13" t="s">
        <v>19</v>
      </c>
      <c r="E11" s="14">
        <f t="shared" ref="E11:E13" si="2">F11+G11+H11+I11+J11</f>
        <v>0</v>
      </c>
      <c r="F11" s="14">
        <f t="shared" ref="F11:J13" si="3">F16+F21+F26</f>
        <v>0</v>
      </c>
      <c r="G11" s="14">
        <f t="shared" si="3"/>
        <v>0</v>
      </c>
      <c r="H11" s="14">
        <f t="shared" si="3"/>
        <v>0</v>
      </c>
      <c r="I11" s="14">
        <f t="shared" si="3"/>
        <v>0</v>
      </c>
      <c r="J11" s="14">
        <f t="shared" si="3"/>
        <v>0</v>
      </c>
      <c r="K11" s="12"/>
      <c r="L11" s="15"/>
    </row>
    <row r="12" spans="1:12" ht="33.75" x14ac:dyDescent="0.25">
      <c r="A12" s="5"/>
      <c r="B12" s="12"/>
      <c r="C12" s="6"/>
      <c r="D12" s="13" t="s">
        <v>20</v>
      </c>
      <c r="E12" s="14">
        <f t="shared" si="2"/>
        <v>595053.65592000005</v>
      </c>
      <c r="F12" s="14">
        <f t="shared" si="3"/>
        <v>103072.26385</v>
      </c>
      <c r="G12" s="14">
        <f t="shared" si="3"/>
        <v>109388.99768000001</v>
      </c>
      <c r="H12" s="14">
        <f t="shared" si="3"/>
        <v>131759.25818999999</v>
      </c>
      <c r="I12" s="14">
        <f t="shared" si="3"/>
        <v>125416.5681</v>
      </c>
      <c r="J12" s="14">
        <f t="shared" si="3"/>
        <v>125416.5681</v>
      </c>
      <c r="K12" s="12"/>
      <c r="L12" s="15"/>
    </row>
    <row r="13" spans="1:12" ht="22.5" x14ac:dyDescent="0.25">
      <c r="A13" s="5"/>
      <c r="B13" s="12"/>
      <c r="C13" s="6"/>
      <c r="D13" s="13" t="s">
        <v>21</v>
      </c>
      <c r="E13" s="14">
        <f t="shared" si="2"/>
        <v>0</v>
      </c>
      <c r="F13" s="14">
        <f t="shared" si="3"/>
        <v>0</v>
      </c>
      <c r="G13" s="14">
        <f t="shared" si="3"/>
        <v>0</v>
      </c>
      <c r="H13" s="14">
        <f t="shared" si="3"/>
        <v>0</v>
      </c>
      <c r="I13" s="14">
        <f t="shared" si="3"/>
        <v>0</v>
      </c>
      <c r="J13" s="14">
        <f t="shared" si="3"/>
        <v>0</v>
      </c>
      <c r="K13" s="12"/>
      <c r="L13" s="15"/>
    </row>
    <row r="14" spans="1:12" x14ac:dyDescent="0.25">
      <c r="A14" s="5" t="s">
        <v>22</v>
      </c>
      <c r="B14" s="16" t="s">
        <v>23</v>
      </c>
      <c r="C14" s="6"/>
      <c r="D14" s="13" t="s">
        <v>17</v>
      </c>
      <c r="E14" s="14">
        <f>E15+E16+E17+E18</f>
        <v>105234.81884999998</v>
      </c>
      <c r="F14" s="14">
        <f t="shared" ref="F14:G14" si="4">F15+F16+F17+F18</f>
        <v>16316.898950000001</v>
      </c>
      <c r="G14" s="14">
        <f t="shared" si="4"/>
        <v>19526.024099999999</v>
      </c>
      <c r="H14" s="14">
        <f>H15+H16+H17+H18</f>
        <v>25397.686339999997</v>
      </c>
      <c r="I14" s="14">
        <f t="shared" ref="I14:J14" si="5">I15+I16+I17+I18</f>
        <v>21997.104729999999</v>
      </c>
      <c r="J14" s="14">
        <f t="shared" si="5"/>
        <v>21997.104729999999</v>
      </c>
      <c r="K14" s="17" t="s">
        <v>24</v>
      </c>
      <c r="L14" s="15"/>
    </row>
    <row r="15" spans="1:12" ht="33.75" x14ac:dyDescent="0.25">
      <c r="A15" s="5"/>
      <c r="B15" s="16"/>
      <c r="C15" s="6"/>
      <c r="D15" s="13" t="s">
        <v>18</v>
      </c>
      <c r="E15" s="14">
        <f>F15+G15+H15+I15+J15</f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7"/>
      <c r="L15" s="15"/>
    </row>
    <row r="16" spans="1:12" ht="33.75" x14ac:dyDescent="0.25">
      <c r="A16" s="5"/>
      <c r="B16" s="16"/>
      <c r="C16" s="6"/>
      <c r="D16" s="13" t="s">
        <v>19</v>
      </c>
      <c r="E16" s="14">
        <f t="shared" ref="E16:E18" si="6">F16+G16+H16+I16+J16</f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7"/>
      <c r="L16" s="15"/>
    </row>
    <row r="17" spans="1:12" ht="33.75" x14ac:dyDescent="0.25">
      <c r="A17" s="5"/>
      <c r="B17" s="16"/>
      <c r="C17" s="6"/>
      <c r="D17" s="13" t="s">
        <v>20</v>
      </c>
      <c r="E17" s="14">
        <f t="shared" si="6"/>
        <v>105234.81884999998</v>
      </c>
      <c r="F17" s="18">
        <v>16316.898950000001</v>
      </c>
      <c r="G17" s="18">
        <f>17933.4241+1692.6-100</f>
        <v>19526.024099999999</v>
      </c>
      <c r="H17" s="14">
        <f>21997.10473+2611.81383+788.76778</f>
        <v>25397.686339999997</v>
      </c>
      <c r="I17" s="14">
        <v>21997.104729999999</v>
      </c>
      <c r="J17" s="14">
        <v>21997.104729999999</v>
      </c>
      <c r="K17" s="17"/>
      <c r="L17" s="15"/>
    </row>
    <row r="18" spans="1:12" ht="22.5" x14ac:dyDescent="0.25">
      <c r="A18" s="5"/>
      <c r="B18" s="16"/>
      <c r="C18" s="6"/>
      <c r="D18" s="13" t="s">
        <v>21</v>
      </c>
      <c r="E18" s="14">
        <f t="shared" si="6"/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7"/>
      <c r="L18" s="15"/>
    </row>
    <row r="19" spans="1:12" x14ac:dyDescent="0.25">
      <c r="A19" s="5" t="s">
        <v>25</v>
      </c>
      <c r="B19" s="16" t="s">
        <v>26</v>
      </c>
      <c r="C19" s="6"/>
      <c r="D19" s="13" t="s">
        <v>17</v>
      </c>
      <c r="E19" s="14">
        <f>E20+E21+E22+E23</f>
        <v>481057.08037000004</v>
      </c>
      <c r="F19" s="14">
        <f t="shared" ref="F19:G19" si="7">F20+F21+F22+F23</f>
        <v>85954.187600000005</v>
      </c>
      <c r="G19" s="14">
        <f t="shared" si="7"/>
        <v>88182.97358000002</v>
      </c>
      <c r="H19" s="14">
        <f>H20+H21+H22+H23</f>
        <v>104080.99244999999</v>
      </c>
      <c r="I19" s="14">
        <f t="shared" ref="I19:J19" si="8">I20+I21+I22+I23</f>
        <v>101419.46337</v>
      </c>
      <c r="J19" s="14">
        <f t="shared" si="8"/>
        <v>101419.46337</v>
      </c>
      <c r="K19" s="17" t="s">
        <v>27</v>
      </c>
      <c r="L19" s="15"/>
    </row>
    <row r="20" spans="1:12" ht="33.75" x14ac:dyDescent="0.25">
      <c r="A20" s="5"/>
      <c r="B20" s="16"/>
      <c r="C20" s="6"/>
      <c r="D20" s="13" t="s">
        <v>18</v>
      </c>
      <c r="E20" s="14">
        <f>F20+G20+H20+I20+J20</f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7"/>
      <c r="L20" s="15"/>
    </row>
    <row r="21" spans="1:12" ht="33.75" x14ac:dyDescent="0.25">
      <c r="A21" s="5"/>
      <c r="B21" s="16"/>
      <c r="C21" s="6"/>
      <c r="D21" s="13" t="s">
        <v>19</v>
      </c>
      <c r="E21" s="14">
        <f t="shared" ref="E21:E23" si="9">F21+G21+H21+I21+J21</f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7"/>
      <c r="L21" s="15"/>
    </row>
    <row r="22" spans="1:12" ht="33.75" x14ac:dyDescent="0.25">
      <c r="A22" s="5"/>
      <c r="B22" s="16"/>
      <c r="C22" s="6"/>
      <c r="D22" s="13" t="s">
        <v>20</v>
      </c>
      <c r="E22" s="14">
        <f t="shared" si="9"/>
        <v>481057.08037000004</v>
      </c>
      <c r="F22" s="18">
        <v>85954.187600000005</v>
      </c>
      <c r="G22" s="18">
        <f>14000+12300+67433.6268-2642.42188-12763.62022+2642.42188+7714.35-1100+566.017+32.6</f>
        <v>88182.97358000002</v>
      </c>
      <c r="H22" s="14">
        <f>13495.44+87924.02337+739.52908+282+1640</f>
        <v>104080.99244999999</v>
      </c>
      <c r="I22" s="14">
        <f>13495.44+87924.02337</f>
        <v>101419.46337</v>
      </c>
      <c r="J22" s="14">
        <f>13495.44+87924.02337</f>
        <v>101419.46337</v>
      </c>
      <c r="K22" s="17"/>
      <c r="L22" s="15"/>
    </row>
    <row r="23" spans="1:12" ht="22.5" x14ac:dyDescent="0.25">
      <c r="A23" s="5"/>
      <c r="B23" s="16"/>
      <c r="C23" s="6"/>
      <c r="D23" s="13" t="s">
        <v>21</v>
      </c>
      <c r="E23" s="14">
        <f t="shared" si="9"/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7"/>
      <c r="L23" s="15"/>
    </row>
    <row r="24" spans="1:12" x14ac:dyDescent="0.25">
      <c r="A24" s="5" t="s">
        <v>28</v>
      </c>
      <c r="B24" s="16" t="s">
        <v>29</v>
      </c>
      <c r="C24" s="12"/>
      <c r="D24" s="13" t="s">
        <v>17</v>
      </c>
      <c r="E24" s="14">
        <f>E25+E26+E27+E28</f>
        <v>8761.7566999999999</v>
      </c>
      <c r="F24" s="14">
        <f t="shared" ref="F24:J24" si="10">F25+F26+F27+F28</f>
        <v>801.17729999999995</v>
      </c>
      <c r="G24" s="14">
        <f t="shared" si="10"/>
        <v>1680</v>
      </c>
      <c r="H24" s="14">
        <f t="shared" si="10"/>
        <v>2280.5794000000001</v>
      </c>
      <c r="I24" s="14">
        <f t="shared" si="10"/>
        <v>2000</v>
      </c>
      <c r="J24" s="14">
        <f t="shared" si="10"/>
        <v>2000</v>
      </c>
      <c r="K24" s="17" t="s">
        <v>24</v>
      </c>
      <c r="L24" s="19"/>
    </row>
    <row r="25" spans="1:12" ht="33.75" x14ac:dyDescent="0.25">
      <c r="A25" s="5"/>
      <c r="B25" s="16"/>
      <c r="C25" s="12"/>
      <c r="D25" s="13" t="s">
        <v>18</v>
      </c>
      <c r="E25" s="14">
        <f>F25+G25+H25+I25+J25</f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7"/>
      <c r="L25" s="19"/>
    </row>
    <row r="26" spans="1:12" ht="33.75" x14ac:dyDescent="0.25">
      <c r="A26" s="5"/>
      <c r="B26" s="16"/>
      <c r="C26" s="12"/>
      <c r="D26" s="13" t="s">
        <v>19</v>
      </c>
      <c r="E26" s="14">
        <f t="shared" ref="E26:E28" si="11">F26+G26+H26+I26+J26</f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7"/>
      <c r="L26" s="19"/>
    </row>
    <row r="27" spans="1:12" ht="33.75" x14ac:dyDescent="0.25">
      <c r="A27" s="5"/>
      <c r="B27" s="16"/>
      <c r="C27" s="12"/>
      <c r="D27" s="13" t="s">
        <v>20</v>
      </c>
      <c r="E27" s="14">
        <f t="shared" si="11"/>
        <v>8761.7566999999999</v>
      </c>
      <c r="F27" s="18">
        <v>801.17729999999995</v>
      </c>
      <c r="G27" s="18">
        <f>1000+200+100+336+44</f>
        <v>1680</v>
      </c>
      <c r="H27" s="14">
        <f>2000+230.5794+50</f>
        <v>2280.5794000000001</v>
      </c>
      <c r="I27" s="14">
        <v>2000</v>
      </c>
      <c r="J27" s="14">
        <v>2000</v>
      </c>
      <c r="K27" s="17"/>
      <c r="L27" s="19"/>
    </row>
    <row r="28" spans="1:12" ht="22.5" x14ac:dyDescent="0.25">
      <c r="A28" s="5"/>
      <c r="B28" s="16"/>
      <c r="C28" s="12"/>
      <c r="D28" s="13" t="s">
        <v>21</v>
      </c>
      <c r="E28" s="14">
        <f t="shared" si="11"/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7"/>
      <c r="L28" s="19"/>
    </row>
    <row r="29" spans="1:12" x14ac:dyDescent="0.25">
      <c r="A29" s="6" t="s">
        <v>17</v>
      </c>
      <c r="B29" s="6"/>
      <c r="C29" s="6"/>
      <c r="D29" s="13" t="s">
        <v>17</v>
      </c>
      <c r="E29" s="14">
        <f>E30+E31+E32+E33</f>
        <v>595053.65592000005</v>
      </c>
      <c r="F29" s="14">
        <f t="shared" ref="F29:J29" si="12">F30+F31+F32+F33</f>
        <v>103072.26385</v>
      </c>
      <c r="G29" s="14">
        <f t="shared" si="12"/>
        <v>109388.99768000001</v>
      </c>
      <c r="H29" s="14">
        <f t="shared" si="12"/>
        <v>131759.25818999999</v>
      </c>
      <c r="I29" s="14">
        <f t="shared" si="12"/>
        <v>125416.5681</v>
      </c>
      <c r="J29" s="14">
        <f t="shared" si="12"/>
        <v>125416.5681</v>
      </c>
      <c r="K29" s="6"/>
      <c r="L29" s="15"/>
    </row>
    <row r="30" spans="1:12" ht="33.75" x14ac:dyDescent="0.25">
      <c r="A30" s="6"/>
      <c r="B30" s="6"/>
      <c r="C30" s="6"/>
      <c r="D30" s="13" t="s">
        <v>18</v>
      </c>
      <c r="E30" s="14">
        <f>F30+G30+H30+I30+J30</f>
        <v>0</v>
      </c>
      <c r="F30" s="14">
        <f>F10</f>
        <v>0</v>
      </c>
      <c r="G30" s="14">
        <f t="shared" ref="G30:J30" si="13">G10</f>
        <v>0</v>
      </c>
      <c r="H30" s="14">
        <f t="shared" si="13"/>
        <v>0</v>
      </c>
      <c r="I30" s="14">
        <f t="shared" si="13"/>
        <v>0</v>
      </c>
      <c r="J30" s="14">
        <f t="shared" si="13"/>
        <v>0</v>
      </c>
      <c r="K30" s="6"/>
      <c r="L30" s="15"/>
    </row>
    <row r="31" spans="1:12" ht="33.75" x14ac:dyDescent="0.25">
      <c r="A31" s="6"/>
      <c r="B31" s="6"/>
      <c r="C31" s="6"/>
      <c r="D31" s="13" t="s">
        <v>19</v>
      </c>
      <c r="E31" s="14">
        <f t="shared" ref="E31:E33" si="14">F31+G31+H31+I31+J31</f>
        <v>0</v>
      </c>
      <c r="F31" s="14">
        <f t="shared" ref="F31:J33" si="15">F11</f>
        <v>0</v>
      </c>
      <c r="G31" s="14">
        <f t="shared" si="15"/>
        <v>0</v>
      </c>
      <c r="H31" s="14">
        <f t="shared" si="15"/>
        <v>0</v>
      </c>
      <c r="I31" s="14">
        <f t="shared" si="15"/>
        <v>0</v>
      </c>
      <c r="J31" s="14">
        <f t="shared" si="15"/>
        <v>0</v>
      </c>
      <c r="K31" s="6"/>
      <c r="L31" s="15"/>
    </row>
    <row r="32" spans="1:12" ht="33.75" x14ac:dyDescent="0.25">
      <c r="A32" s="6"/>
      <c r="B32" s="6"/>
      <c r="C32" s="6"/>
      <c r="D32" s="13" t="s">
        <v>20</v>
      </c>
      <c r="E32" s="14">
        <f t="shared" si="14"/>
        <v>595053.65592000005</v>
      </c>
      <c r="F32" s="14">
        <f t="shared" si="15"/>
        <v>103072.26385</v>
      </c>
      <c r="G32" s="14">
        <f t="shared" si="15"/>
        <v>109388.99768000001</v>
      </c>
      <c r="H32" s="14">
        <f t="shared" si="15"/>
        <v>131759.25818999999</v>
      </c>
      <c r="I32" s="14">
        <f t="shared" si="15"/>
        <v>125416.5681</v>
      </c>
      <c r="J32" s="14">
        <f t="shared" si="15"/>
        <v>125416.5681</v>
      </c>
      <c r="K32" s="6"/>
      <c r="L32" s="15"/>
    </row>
    <row r="33" spans="1:12" ht="22.5" x14ac:dyDescent="0.25">
      <c r="A33" s="6"/>
      <c r="B33" s="6"/>
      <c r="C33" s="6"/>
      <c r="D33" s="13" t="s">
        <v>21</v>
      </c>
      <c r="E33" s="14">
        <f t="shared" si="14"/>
        <v>0</v>
      </c>
      <c r="F33" s="14">
        <f t="shared" si="15"/>
        <v>0</v>
      </c>
      <c r="G33" s="14">
        <f t="shared" si="15"/>
        <v>0</v>
      </c>
      <c r="H33" s="14">
        <f t="shared" si="15"/>
        <v>0</v>
      </c>
      <c r="I33" s="14">
        <f t="shared" si="15"/>
        <v>0</v>
      </c>
      <c r="J33" s="14">
        <f t="shared" si="15"/>
        <v>0</v>
      </c>
      <c r="K33" s="6"/>
      <c r="L33" s="15"/>
    </row>
    <row r="34" spans="1:12" x14ac:dyDescent="0.25">
      <c r="L34" s="20"/>
    </row>
    <row r="35" spans="1:12" x14ac:dyDescent="0.25">
      <c r="A35" s="2"/>
      <c r="E35" s="21"/>
      <c r="F35" s="21"/>
      <c r="G35" s="21"/>
      <c r="K35" s="22" t="s">
        <v>30</v>
      </c>
    </row>
    <row r="36" spans="1:12" x14ac:dyDescent="0.25">
      <c r="A36" s="2"/>
    </row>
    <row r="37" spans="1:12" x14ac:dyDescent="0.25">
      <c r="A37" s="2"/>
    </row>
    <row r="38" spans="1:12" x14ac:dyDescent="0.25">
      <c r="A38" s="2"/>
    </row>
    <row r="39" spans="1:12" x14ac:dyDescent="0.25">
      <c r="A39" s="2"/>
    </row>
    <row r="40" spans="1:12" x14ac:dyDescent="0.25">
      <c r="A40" s="2"/>
    </row>
  </sheetData>
  <mergeCells count="37">
    <mergeCell ref="A24:A28"/>
    <mergeCell ref="B24:B28"/>
    <mergeCell ref="C24:C28"/>
    <mergeCell ref="K24:K28"/>
    <mergeCell ref="L24:L28"/>
    <mergeCell ref="A29:B33"/>
    <mergeCell ref="C29:C33"/>
    <mergeCell ref="K29:K33"/>
    <mergeCell ref="L29:L33"/>
    <mergeCell ref="A14:A18"/>
    <mergeCell ref="B14:B18"/>
    <mergeCell ref="C14:C18"/>
    <mergeCell ref="K14:K18"/>
    <mergeCell ref="L14:L18"/>
    <mergeCell ref="A19:A23"/>
    <mergeCell ref="B19:B23"/>
    <mergeCell ref="C19:C23"/>
    <mergeCell ref="K19:K23"/>
    <mergeCell ref="L19:L23"/>
    <mergeCell ref="F6:J6"/>
    <mergeCell ref="K6:K7"/>
    <mergeCell ref="L6:L7"/>
    <mergeCell ref="A9:A13"/>
    <mergeCell ref="B9:B13"/>
    <mergeCell ref="C9:C13"/>
    <mergeCell ref="K9:K13"/>
    <mergeCell ref="L9:L13"/>
    <mergeCell ref="I1:K1"/>
    <mergeCell ref="I2:K2"/>
    <mergeCell ref="I3:K3"/>
    <mergeCell ref="I4:K4"/>
    <mergeCell ref="A5:L5"/>
    <mergeCell ref="A6:A7"/>
    <mergeCell ref="B6:B7"/>
    <mergeCell ref="C6:C7"/>
    <mergeCell ref="D6:D7"/>
    <mergeCell ref="E6:E7"/>
  </mergeCells>
  <pageMargins left="0.70866141732283472" right="0.19685039370078741" top="0.74803149606299213" bottom="0.74803149606299213" header="0.31496062992125984" footer="0.31496062992125984"/>
  <pageSetup paperSize="9" scale="92" fitToHeight="1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2025-12-10T12:37:19Z</dcterms:modified>
</cp:coreProperties>
</file>