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6" i="1" l="1"/>
  <c r="G105" i="1" s="1"/>
  <c r="E104" i="1"/>
  <c r="N103" i="1"/>
  <c r="M103" i="1"/>
  <c r="H103" i="1"/>
  <c r="G103" i="1"/>
  <c r="F103" i="1"/>
  <c r="E103" i="1" s="1"/>
  <c r="N102" i="1"/>
  <c r="N106" i="1" s="1"/>
  <c r="N105" i="1" s="1"/>
  <c r="M102" i="1"/>
  <c r="M106" i="1" s="1"/>
  <c r="M105" i="1" s="1"/>
  <c r="H102" i="1"/>
  <c r="H106" i="1" s="1"/>
  <c r="H105" i="1" s="1"/>
  <c r="G102" i="1"/>
  <c r="F102" i="1"/>
  <c r="F106" i="1" s="1"/>
  <c r="M101" i="1"/>
  <c r="H101" i="1"/>
  <c r="G101" i="1"/>
  <c r="H94" i="1"/>
  <c r="E94" i="1" s="1"/>
  <c r="N93" i="1"/>
  <c r="M93" i="1"/>
  <c r="H93" i="1"/>
  <c r="G93" i="1"/>
  <c r="F93" i="1"/>
  <c r="E93" i="1" s="1"/>
  <c r="N92" i="1"/>
  <c r="N99" i="1" s="1"/>
  <c r="N98" i="1" s="1"/>
  <c r="M92" i="1"/>
  <c r="M99" i="1" s="1"/>
  <c r="M98" i="1" s="1"/>
  <c r="G92" i="1"/>
  <c r="G99" i="1" s="1"/>
  <c r="G98" i="1" s="1"/>
  <c r="F92" i="1"/>
  <c r="M91" i="1"/>
  <c r="G91" i="1"/>
  <c r="N89" i="1"/>
  <c r="F89" i="1"/>
  <c r="H88" i="1"/>
  <c r="E86" i="1"/>
  <c r="H83" i="1"/>
  <c r="E83" i="1"/>
  <c r="N82" i="1"/>
  <c r="M82" i="1"/>
  <c r="H82" i="1"/>
  <c r="G82" i="1"/>
  <c r="E82" i="1" s="1"/>
  <c r="F82" i="1"/>
  <c r="E81" i="1"/>
  <c r="E78" i="1"/>
  <c r="N77" i="1"/>
  <c r="M77" i="1"/>
  <c r="H77" i="1"/>
  <c r="G77" i="1"/>
  <c r="E77" i="1" s="1"/>
  <c r="F77" i="1"/>
  <c r="E76" i="1"/>
  <c r="E73" i="1"/>
  <c r="N72" i="1"/>
  <c r="M72" i="1"/>
  <c r="H72" i="1"/>
  <c r="G72" i="1"/>
  <c r="E72" i="1" s="1"/>
  <c r="F72" i="1"/>
  <c r="E68" i="1"/>
  <c r="N67" i="1"/>
  <c r="M67" i="1"/>
  <c r="H67" i="1"/>
  <c r="G67" i="1"/>
  <c r="F67" i="1"/>
  <c r="E67" i="1" s="1"/>
  <c r="E66" i="1"/>
  <c r="E63" i="1"/>
  <c r="E62" i="1"/>
  <c r="N61" i="1"/>
  <c r="M61" i="1"/>
  <c r="H61" i="1"/>
  <c r="G61" i="1"/>
  <c r="E61" i="1" s="1"/>
  <c r="F61" i="1"/>
  <c r="N60" i="1"/>
  <c r="M60" i="1"/>
  <c r="E60" i="1" s="1"/>
  <c r="H60" i="1"/>
  <c r="G60" i="1"/>
  <c r="F60" i="1"/>
  <c r="N59" i="1"/>
  <c r="M59" i="1"/>
  <c r="H59" i="1"/>
  <c r="H58" i="1" s="1"/>
  <c r="G59" i="1"/>
  <c r="E59" i="1" s="1"/>
  <c r="F59" i="1"/>
  <c r="N58" i="1"/>
  <c r="M58" i="1"/>
  <c r="F58" i="1"/>
  <c r="E57" i="1"/>
  <c r="E54" i="1"/>
  <c r="E51" i="1"/>
  <c r="H48" i="1"/>
  <c r="E48" i="1" s="1"/>
  <c r="E47" i="1"/>
  <c r="N46" i="1"/>
  <c r="M46" i="1"/>
  <c r="G46" i="1"/>
  <c r="F46" i="1"/>
  <c r="N45" i="1"/>
  <c r="M45" i="1"/>
  <c r="M43" i="1" s="1"/>
  <c r="G45" i="1"/>
  <c r="F45" i="1"/>
  <c r="E44" i="1"/>
  <c r="N43" i="1"/>
  <c r="F43" i="1"/>
  <c r="E39" i="1"/>
  <c r="E38" i="1"/>
  <c r="N37" i="1"/>
  <c r="M37" i="1"/>
  <c r="H37" i="1"/>
  <c r="G37" i="1"/>
  <c r="F37" i="1"/>
  <c r="E37" i="1" s="1"/>
  <c r="E33" i="1"/>
  <c r="E32" i="1"/>
  <c r="N31" i="1"/>
  <c r="M31" i="1"/>
  <c r="H31" i="1"/>
  <c r="G31" i="1"/>
  <c r="F31" i="1"/>
  <c r="E31" i="1" s="1"/>
  <c r="N30" i="1"/>
  <c r="M30" i="1"/>
  <c r="M89" i="1" s="1"/>
  <c r="H30" i="1"/>
  <c r="G30" i="1"/>
  <c r="G89" i="1" s="1"/>
  <c r="F30" i="1"/>
  <c r="E30" i="1" s="1"/>
  <c r="N29" i="1"/>
  <c r="N88" i="1" s="1"/>
  <c r="N87" i="1" s="1"/>
  <c r="M29" i="1"/>
  <c r="M88" i="1" s="1"/>
  <c r="M87" i="1" s="1"/>
  <c r="H29" i="1"/>
  <c r="G29" i="1"/>
  <c r="G88" i="1" s="1"/>
  <c r="G87" i="1" s="1"/>
  <c r="F29" i="1"/>
  <c r="E29" i="1" s="1"/>
  <c r="M28" i="1"/>
  <c r="H28" i="1"/>
  <c r="N26" i="1"/>
  <c r="F26" i="1"/>
  <c r="H25" i="1"/>
  <c r="H20" i="1"/>
  <c r="H12" i="1" s="1"/>
  <c r="E19" i="1"/>
  <c r="N18" i="1"/>
  <c r="M18" i="1"/>
  <c r="G18" i="1"/>
  <c r="F18" i="1"/>
  <c r="E17" i="1"/>
  <c r="E14" i="1"/>
  <c r="N13" i="1"/>
  <c r="M13" i="1"/>
  <c r="H13" i="1"/>
  <c r="G13" i="1"/>
  <c r="E13" i="1" s="1"/>
  <c r="F13" i="1"/>
  <c r="N12" i="1"/>
  <c r="M12" i="1"/>
  <c r="M26" i="1" s="1"/>
  <c r="G12" i="1"/>
  <c r="G26" i="1" s="1"/>
  <c r="F12" i="1"/>
  <c r="N11" i="1"/>
  <c r="N25" i="1" s="1"/>
  <c r="N24" i="1" s="1"/>
  <c r="M11" i="1"/>
  <c r="M25" i="1" s="1"/>
  <c r="M24" i="1" s="1"/>
  <c r="H11" i="1"/>
  <c r="G11" i="1"/>
  <c r="G25" i="1" s="1"/>
  <c r="F11" i="1"/>
  <c r="F25" i="1" s="1"/>
  <c r="N10" i="1"/>
  <c r="M10" i="1"/>
  <c r="F10" i="1"/>
  <c r="E45" i="1" l="1"/>
  <c r="E106" i="1"/>
  <c r="F105" i="1"/>
  <c r="E105" i="1" s="1"/>
  <c r="E25" i="1"/>
  <c r="F24" i="1"/>
  <c r="G24" i="1"/>
  <c r="E18" i="1"/>
  <c r="H10" i="1"/>
  <c r="E12" i="1"/>
  <c r="H26" i="1"/>
  <c r="H24" i="1" s="1"/>
  <c r="F99" i="1"/>
  <c r="H18" i="1"/>
  <c r="E20" i="1"/>
  <c r="G43" i="1"/>
  <c r="E43" i="1" s="1"/>
  <c r="H45" i="1"/>
  <c r="H43" i="1" s="1"/>
  <c r="G10" i="1"/>
  <c r="E10" i="1" s="1"/>
  <c r="F28" i="1"/>
  <c r="E28" i="1" s="1"/>
  <c r="N28" i="1"/>
  <c r="G58" i="1"/>
  <c r="E58" i="1" s="1"/>
  <c r="F88" i="1"/>
  <c r="F91" i="1"/>
  <c r="N91" i="1"/>
  <c r="H92" i="1"/>
  <c r="F101" i="1"/>
  <c r="N101" i="1"/>
  <c r="E11" i="1"/>
  <c r="G28" i="1"/>
  <c r="H46" i="1"/>
  <c r="E46" i="1" s="1"/>
  <c r="E102" i="1"/>
  <c r="E101" i="1" l="1"/>
  <c r="E88" i="1"/>
  <c r="F87" i="1"/>
  <c r="H99" i="1"/>
  <c r="H98" i="1" s="1"/>
  <c r="H91" i="1"/>
  <c r="E91" i="1" s="1"/>
  <c r="E99" i="1"/>
  <c r="F98" i="1"/>
  <c r="E98" i="1" s="1"/>
  <c r="E24" i="1"/>
  <c r="E26" i="1"/>
  <c r="E92" i="1"/>
  <c r="H89" i="1"/>
  <c r="H87" i="1" l="1"/>
  <c r="E89" i="1"/>
  <c r="E87" i="1"/>
</calcChain>
</file>

<file path=xl/sharedStrings.xml><?xml version="1.0" encoding="utf-8"?>
<sst xmlns="http://schemas.openxmlformats.org/spreadsheetml/2006/main" count="386" uniqueCount="88">
  <si>
    <t xml:space="preserve">Приложение  
к постановлению Администрации городского округа Жуковский
от «___» ______2023 г. №________
</t>
  </si>
  <si>
    <t>Приложение №2 к постановлению</t>
  </si>
  <si>
    <t>Администрации городского округа Жуковский</t>
  </si>
  <si>
    <t>«7. Перечень мероприятий подпрограмм «Развитие и функционирование дорожно-транспортного комплекса»</t>
  </si>
  <si>
    <t>№ п/п</t>
  </si>
  <si>
    <t xml:space="preserve">Мероприятие подпрограммы   </t>
  </si>
  <si>
    <t xml:space="preserve">Срок  исполнения мероприятия       </t>
  </si>
  <si>
    <t>Источники финансирования</t>
  </si>
  <si>
    <t xml:space="preserve">Всего  (тыс. руб.)        </t>
  </si>
  <si>
    <t>Объем финансирования по годам (тыс. руб.)</t>
  </si>
  <si>
    <t>Ответственный за выполнение мероприятия подпрограммы</t>
  </si>
  <si>
    <t>Подпрограмма 1 «Пассажирский транспорт общего пользования»</t>
  </si>
  <si>
    <t>Основное мероприятие 02.                         
Организация транспортного обслуживания населения</t>
  </si>
  <si>
    <t>2023-2027</t>
  </si>
  <si>
    <t>Итого</t>
  </si>
  <si>
    <t>Отдел дорожной деятельности,
 транспорта и связи Управления благоустройства
 и содержания территорий 
 Администрации г.о. Жуковский</t>
  </si>
  <si>
    <t xml:space="preserve">Средства бюджета  Московской области          </t>
  </si>
  <si>
    <t>Средства бюджета городского округа Жуковский</t>
  </si>
  <si>
    <t>1.1</t>
  </si>
  <si>
    <t>Мероприятие 02.01. 
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(в части автомобильного транспорта)</t>
  </si>
  <si>
    <t>Обеспечено выполнения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пассажиров, %</t>
  </si>
  <si>
    <t>Х</t>
  </si>
  <si>
    <t>Всего</t>
  </si>
  <si>
    <t>2023 год</t>
  </si>
  <si>
    <t>2024 год</t>
  </si>
  <si>
    <t xml:space="preserve">Итого 2025 год </t>
  </si>
  <si>
    <t>В том числе по кварталам</t>
  </si>
  <si>
    <t xml:space="preserve">2026 год </t>
  </si>
  <si>
    <t xml:space="preserve">2027 год </t>
  </si>
  <si>
    <t>1
квартал</t>
  </si>
  <si>
    <t>1
полугодие</t>
  </si>
  <si>
    <t>9
месяцев</t>
  </si>
  <si>
    <t>12
месяцев</t>
  </si>
  <si>
    <t>-</t>
  </si>
  <si>
    <t>1.2</t>
  </si>
  <si>
    <t>Мероприятие 02.04
Организация транспортного обслуживания населения по муниципальным маршрутам регулярных перевозок по регулируемым тарифам автомобильным транспортом в соответствии с муниципальными контрактами и договорами на выполнение работ по перевозке пассажиров</t>
  </si>
  <si>
    <t>Обеспечено выполнения транспортной работы городским автомобильным транспортом в соответствии с заключенными муниципальными контрактами и договорами на выполнение работ по перевозке пассажиров, %</t>
  </si>
  <si>
    <t>Итого по Подпрограмме 1 «Пассажирский транспорт общего пользования»</t>
  </si>
  <si>
    <t>Перечень мероприятий подпрограммы 2 «Дороги Подмосковья»</t>
  </si>
  <si>
    <t>Основное мероприятие 02.
Строительство и реконструкция автомобильных дорог местного значения</t>
  </si>
  <si>
    <t>Управление градостроительной деятельностью Администрации г.о.Жуковский</t>
  </si>
  <si>
    <t>2.1</t>
  </si>
  <si>
    <t>Мероприятие 02.02.
Финансирование работ по строительству (реконструкции) объектов дорожного хозяйства местного значения за счет местного бюджета</t>
  </si>
  <si>
    <t>Объемы ввода в эксплуатацию после строительства и реконструкции автомобильных дорог общего пользования местного значения, км</t>
  </si>
  <si>
    <t>2.2</t>
  </si>
  <si>
    <t>Мероприятие 2.11
Финансирование работ по строительству (реконструкции) объектов дорожного хозяйства местного значения (расходы на объекты, не включенные в ГП МО)</t>
  </si>
  <si>
    <t xml:space="preserve">2025 Объемы ввода в эксплуатацию после строительства и реконструкции объектов дорожного хозяйства местного значения, км </t>
  </si>
  <si>
    <t>3</t>
  </si>
  <si>
    <t>Основное мероприятие 03
Содержание автомобильных дорог местного значения</t>
  </si>
  <si>
    <t>Отдел дорожной деятельности,
 транспорта и связи Управления благоустройства
 и содержания территорий 
 Администрации г.о. Жуковский (Подрядная организация, МП «Инжтехсервис»)</t>
  </si>
  <si>
    <t>Средства бюджета  Московской области</t>
  </si>
  <si>
    <t>3.1</t>
  </si>
  <si>
    <t>Мероприятие 3.1
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</si>
  <si>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 xml:space="preserve">Средства бюджета  Московской области    </t>
  </si>
  <si>
    <t>Доля выполненных работ по водоотведению сточных вод, %</t>
  </si>
  <si>
    <t>Объем выполненных работ по вывозу снега, м³</t>
  </si>
  <si>
    <t>Количество отремонтированных подземных пешеходных переходов, шт.</t>
  </si>
  <si>
    <t>4</t>
  </si>
  <si>
    <t>Основное мероприятие 04.
Ремонт, капитальный ремонт сети автомобильных дорог, мостов и путепроводов местного значения</t>
  </si>
  <si>
    <t xml:space="preserve">Отдел дорожной деятельности,
 транспорта и связи Управления благоустройства
 и содержания территорий 
 Администрации г.о. Жуковский </t>
  </si>
  <si>
    <t>4.1</t>
  </si>
  <si>
    <t>Мероприятие 4.7
Cофинансирование работ по капитальному ремонту автомобильных дорог общего пользования местного значения</t>
  </si>
  <si>
    <t>Площадь капитально отремонтированных автомобильных дорог общего пользования местного значения, м²</t>
  </si>
  <si>
    <t>4.2</t>
  </si>
  <si>
    <t>Мероприятие 4.8
Дорожная деятельность в отношении автомобильных дорог местного значения в границах городского округа</t>
  </si>
  <si>
    <t>4.3</t>
  </si>
  <si>
    <t>Мероприятие 4.16
Обеспечение транспортной инфраструктурой земельных участков, предоставленных многодетным семьям</t>
  </si>
  <si>
    <t>Площадь обустроенных участков подъездных путей к земельным участкам, предоставляемых многодетным семьям , м²</t>
  </si>
  <si>
    <t>4.4</t>
  </si>
  <si>
    <t>Мероприятие 4.17
Финансирование работ по капитальному ремонту автомобильных дорог общего пользования местного значения (дополнительные расходы на объекты, включенные в ГП МО)</t>
  </si>
  <si>
    <t>4.5</t>
  </si>
  <si>
    <t>Мероприятие 4.18
Финансирование работ по капитальному ремонту и ремонту автомобильных дорог общего пользования местного значения</t>
  </si>
  <si>
    <t>Площадь отремонтированных (капитально отремонтированных) автомобильных дорог общего пользования местного значения, м²</t>
  </si>
  <si>
    <t>Итого по Подпрограмме 2 «Дороги Подмосковья»</t>
  </si>
  <si>
    <t>Перечень мероприятий подпрограммы 3 «Безопасность дорожного движения»</t>
  </si>
  <si>
    <t>Основное мероприятие 01
Обеспечение безопасного поведения на дорогах</t>
  </si>
  <si>
    <t>Отдел дорожной деятельности,
 транспорта и связи Управления благоустройства
 и содержания территорий 
 Администрации г.о. Жуковский, ОМВД по согласованию</t>
  </si>
  <si>
    <t>5.1</t>
  </si>
  <si>
    <t>Мероприятие 01.2
Мероприятия по обеспечению безопасности дорожного движения</t>
  </si>
  <si>
    <t>Доля выполненных работ по БДД, %</t>
  </si>
  <si>
    <t>Итого по Подпрограмме 3 «Безопасность дорожного движения»</t>
  </si>
  <si>
    <t>Перечень мероприятий подпрограммы 5 «Обеспечивающая подпрограмма»</t>
  </si>
  <si>
    <t>Основное мероприятие 01
Создание условий для реализации полномочий органов местного самоуправления</t>
  </si>
  <si>
    <t>Муниципальное бюджетное учреждение г.о. Жуковский «Городское хозяйство»</t>
  </si>
  <si>
    <t>Мероприятие 01.02.
Расходы на обеспечение деятельности (оказание услуг) муниципальных учреждений в сфере дорожного хозяйства</t>
  </si>
  <si>
    <t>Итого по Подпрограмме 5 «Обеспечивающая подпрограмма»</t>
  </si>
  <si>
    <t>».</t>
  </si>
  <si>
    <t>от 01.11.2025 №1667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</si>
</sst>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164" fontId="2" fillId="0" borderId="2" xfId="0" applyNumberFormat="1" applyFont="1" applyBorder="1" applyAlignment="1" applyProtection="1">
      <alignment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right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 applyProtection="1">
      <alignment horizontal="right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Border="1" applyAlignment="1" applyProtection="1">
      <alignment horizontal="center" vertical="center" wrapText="1"/>
      <protection locked="0"/>
    </xf>
    <xf numFmtId="164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" fontId="2" fillId="0" borderId="2" xfId="0" applyNumberFormat="1" applyFont="1" applyBorder="1" applyAlignment="1" applyProtection="1">
      <alignment vertical="center" wrapText="1"/>
      <protection locked="0"/>
    </xf>
    <xf numFmtId="165" fontId="2" fillId="0" borderId="2" xfId="0" applyNumberFormat="1" applyFont="1" applyBorder="1" applyAlignment="1" applyProtection="1">
      <alignment horizontal="center" vertical="center" wrapText="1"/>
      <protection locked="0"/>
    </xf>
    <xf numFmtId="4" fontId="2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8"/>
  <sheetViews>
    <sheetView tabSelected="1" topLeftCell="A95" workbookViewId="0">
      <selection activeCell="M4" sqref="M4:O4"/>
    </sheetView>
  </sheetViews>
  <sheetFormatPr defaultColWidth="8.7109375" defaultRowHeight="15" x14ac:dyDescent="0.25"/>
  <cols>
    <col min="1" max="1" width="8.5703125" style="1" customWidth="1"/>
    <col min="2" max="2" width="43.28515625" style="1" customWidth="1"/>
    <col min="3" max="3" width="15.140625" style="1" customWidth="1"/>
    <col min="4" max="4" width="19.5703125" style="1" customWidth="1"/>
    <col min="5" max="5" width="18.7109375" style="2" customWidth="1"/>
    <col min="6" max="6" width="15" style="1" bestFit="1" customWidth="1"/>
    <col min="7" max="7" width="15" style="3" bestFit="1" customWidth="1"/>
    <col min="8" max="8" width="14.140625" style="3" customWidth="1"/>
    <col min="9" max="12" width="13" style="3" customWidth="1"/>
    <col min="13" max="14" width="15" style="3" bestFit="1" customWidth="1"/>
    <col min="15" max="15" width="30.7109375" style="1" customWidth="1"/>
    <col min="16" max="16384" width="8.7109375" style="1"/>
  </cols>
  <sheetData>
    <row r="1" spans="1:15" ht="81" hidden="1" customHeight="1" x14ac:dyDescent="0.25">
      <c r="O1" s="4" t="s">
        <v>0</v>
      </c>
    </row>
    <row r="2" spans="1:15" ht="15.75" x14ac:dyDescent="0.25">
      <c r="M2" s="5" t="s">
        <v>1</v>
      </c>
      <c r="N2" s="5"/>
      <c r="O2" s="5"/>
    </row>
    <row r="3" spans="1:15" ht="15.75" x14ac:dyDescent="0.25">
      <c r="M3" s="5" t="s">
        <v>2</v>
      </c>
      <c r="N3" s="5"/>
      <c r="O3" s="5"/>
    </row>
    <row r="4" spans="1:15" ht="15.75" x14ac:dyDescent="0.25">
      <c r="M4" s="5" t="s">
        <v>87</v>
      </c>
      <c r="N4" s="5"/>
      <c r="O4" s="5"/>
    </row>
    <row r="5" spans="1:15" ht="37.5" customHeight="1" x14ac:dyDescent="0.2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28.5" customHeight="1" x14ac:dyDescent="0.25">
      <c r="A6" s="7" t="s">
        <v>4</v>
      </c>
      <c r="B6" s="8" t="s">
        <v>5</v>
      </c>
      <c r="C6" s="8" t="s">
        <v>6</v>
      </c>
      <c r="D6" s="8" t="s">
        <v>7</v>
      </c>
      <c r="E6" s="9" t="s">
        <v>8</v>
      </c>
      <c r="F6" s="8" t="s">
        <v>9</v>
      </c>
      <c r="G6" s="8"/>
      <c r="H6" s="8"/>
      <c r="I6" s="8"/>
      <c r="J6" s="8"/>
      <c r="K6" s="8"/>
      <c r="L6" s="8"/>
      <c r="M6" s="8"/>
      <c r="N6" s="8"/>
      <c r="O6" s="8" t="s">
        <v>10</v>
      </c>
    </row>
    <row r="7" spans="1:15" ht="45" customHeight="1" x14ac:dyDescent="0.25">
      <c r="A7" s="7"/>
      <c r="B7" s="8"/>
      <c r="C7" s="8"/>
      <c r="D7" s="8"/>
      <c r="E7" s="9"/>
      <c r="F7" s="10">
        <v>2023</v>
      </c>
      <c r="G7" s="10">
        <v>2024</v>
      </c>
      <c r="H7" s="8">
        <v>2025</v>
      </c>
      <c r="I7" s="8"/>
      <c r="J7" s="8"/>
      <c r="K7" s="8"/>
      <c r="L7" s="8"/>
      <c r="M7" s="10">
        <v>2026</v>
      </c>
      <c r="N7" s="10">
        <v>2027</v>
      </c>
      <c r="O7" s="8"/>
    </row>
    <row r="8" spans="1:15" ht="19.5" customHeight="1" x14ac:dyDescent="0.25">
      <c r="A8" s="11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8">
        <v>8</v>
      </c>
      <c r="I8" s="8"/>
      <c r="J8" s="8"/>
      <c r="K8" s="8"/>
      <c r="L8" s="8"/>
      <c r="M8" s="10">
        <v>9</v>
      </c>
      <c r="N8" s="10">
        <v>10</v>
      </c>
      <c r="O8" s="10">
        <v>11</v>
      </c>
    </row>
    <row r="9" spans="1:15" ht="35.25" customHeight="1" x14ac:dyDescent="0.25">
      <c r="A9" s="12" t="s">
        <v>11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ht="19.5" customHeight="1" x14ac:dyDescent="0.25">
      <c r="A10" s="7">
        <v>1</v>
      </c>
      <c r="B10" s="13" t="s">
        <v>12</v>
      </c>
      <c r="C10" s="8" t="s">
        <v>13</v>
      </c>
      <c r="D10" s="14" t="s">
        <v>14</v>
      </c>
      <c r="E10" s="15">
        <f>SUM(F10:N10)</f>
        <v>150719.32764999999</v>
      </c>
      <c r="F10" s="16">
        <f>SUM(F11:F12)</f>
        <v>2422.8590100000001</v>
      </c>
      <c r="G10" s="16">
        <f>SUM(G11:G12)</f>
        <v>1435.23</v>
      </c>
      <c r="H10" s="17">
        <f>SUM(H11:H12)</f>
        <v>38927.237639999999</v>
      </c>
      <c r="I10" s="17"/>
      <c r="J10" s="17"/>
      <c r="K10" s="17"/>
      <c r="L10" s="17"/>
      <c r="M10" s="16">
        <f>SUM(M11:M12)</f>
        <v>72969.001000000004</v>
      </c>
      <c r="N10" s="16">
        <f>SUM(N11:N12)</f>
        <v>34965</v>
      </c>
      <c r="O10" s="8" t="s">
        <v>15</v>
      </c>
    </row>
    <row r="11" spans="1:15" ht="38.25" customHeight="1" x14ac:dyDescent="0.25">
      <c r="A11" s="7"/>
      <c r="B11" s="13"/>
      <c r="C11" s="8"/>
      <c r="D11" s="18" t="s">
        <v>16</v>
      </c>
      <c r="E11" s="15">
        <f>SUM(F11:N11)</f>
        <v>110834.15064000001</v>
      </c>
      <c r="F11" s="16">
        <f>F19</f>
        <v>883</v>
      </c>
      <c r="G11" s="16">
        <f>G19</f>
        <v>369</v>
      </c>
      <c r="H11" s="17">
        <f>H19</f>
        <v>28739.15064</v>
      </c>
      <c r="I11" s="17"/>
      <c r="J11" s="17"/>
      <c r="K11" s="17"/>
      <c r="L11" s="17"/>
      <c r="M11" s="16">
        <f>M19</f>
        <v>54863</v>
      </c>
      <c r="N11" s="16">
        <f>N19</f>
        <v>25980</v>
      </c>
      <c r="O11" s="8"/>
    </row>
    <row r="12" spans="1:15" ht="38.25" customHeight="1" x14ac:dyDescent="0.25">
      <c r="A12" s="7"/>
      <c r="B12" s="13"/>
      <c r="C12" s="8"/>
      <c r="D12" s="18" t="s">
        <v>17</v>
      </c>
      <c r="E12" s="15">
        <f>SUM(F12:N12)</f>
        <v>39885.177009999999</v>
      </c>
      <c r="F12" s="16">
        <f>F14+F20</f>
        <v>1539.8590100000001</v>
      </c>
      <c r="G12" s="16">
        <f>G14+G20</f>
        <v>1066.23</v>
      </c>
      <c r="H12" s="17">
        <f>H14+H20</f>
        <v>10188.087</v>
      </c>
      <c r="I12" s="17"/>
      <c r="J12" s="17"/>
      <c r="K12" s="17"/>
      <c r="L12" s="17"/>
      <c r="M12" s="16">
        <f>M14+M20</f>
        <v>18106.001</v>
      </c>
      <c r="N12" s="16">
        <f>N14+N20</f>
        <v>8985</v>
      </c>
      <c r="O12" s="8"/>
    </row>
    <row r="13" spans="1:15" ht="54.75" customHeight="1" x14ac:dyDescent="0.25">
      <c r="A13" s="19" t="s">
        <v>18</v>
      </c>
      <c r="B13" s="20" t="s">
        <v>19</v>
      </c>
      <c r="C13" s="21" t="s">
        <v>13</v>
      </c>
      <c r="D13" s="22" t="s">
        <v>14</v>
      </c>
      <c r="E13" s="23">
        <f>SUM(F13:N13)</f>
        <v>4140</v>
      </c>
      <c r="F13" s="24">
        <f>SUM(F14:F14)</f>
        <v>700</v>
      </c>
      <c r="G13" s="24">
        <f>SUM(G14:G14)</f>
        <v>780</v>
      </c>
      <c r="H13" s="25">
        <f>SUM(H14:H14)</f>
        <v>1100</v>
      </c>
      <c r="I13" s="25"/>
      <c r="J13" s="25"/>
      <c r="K13" s="25"/>
      <c r="L13" s="25"/>
      <c r="M13" s="24">
        <f>SUM(M14:M14)</f>
        <v>780</v>
      </c>
      <c r="N13" s="24">
        <f>SUM(N14:N14)</f>
        <v>780</v>
      </c>
      <c r="O13" s="8"/>
    </row>
    <row r="14" spans="1:15" ht="63" customHeight="1" x14ac:dyDescent="0.25">
      <c r="A14" s="19"/>
      <c r="B14" s="20"/>
      <c r="C14" s="21"/>
      <c r="D14" s="26" t="s">
        <v>17</v>
      </c>
      <c r="E14" s="23">
        <f>SUM(F14:N14)</f>
        <v>4140</v>
      </c>
      <c r="F14" s="24">
        <v>700</v>
      </c>
      <c r="G14" s="24">
        <v>780</v>
      </c>
      <c r="H14" s="25">
        <v>1100</v>
      </c>
      <c r="I14" s="25"/>
      <c r="J14" s="25"/>
      <c r="K14" s="25"/>
      <c r="L14" s="25"/>
      <c r="M14" s="24">
        <v>780</v>
      </c>
      <c r="N14" s="24">
        <v>780</v>
      </c>
      <c r="O14" s="8"/>
    </row>
    <row r="15" spans="1:15" ht="40.5" customHeight="1" x14ac:dyDescent="0.25">
      <c r="A15" s="19"/>
      <c r="B15" s="20" t="s">
        <v>20</v>
      </c>
      <c r="C15" s="27" t="s">
        <v>13</v>
      </c>
      <c r="D15" s="28" t="s">
        <v>21</v>
      </c>
      <c r="E15" s="29" t="s">
        <v>22</v>
      </c>
      <c r="F15" s="30" t="s">
        <v>23</v>
      </c>
      <c r="G15" s="21" t="s">
        <v>24</v>
      </c>
      <c r="H15" s="21" t="s">
        <v>25</v>
      </c>
      <c r="I15" s="31" t="s">
        <v>26</v>
      </c>
      <c r="J15" s="31"/>
      <c r="K15" s="31"/>
      <c r="L15" s="31"/>
      <c r="M15" s="27" t="s">
        <v>27</v>
      </c>
      <c r="N15" s="27" t="s">
        <v>28</v>
      </c>
      <c r="O15" s="8"/>
    </row>
    <row r="16" spans="1:15" ht="37.5" customHeight="1" x14ac:dyDescent="0.25">
      <c r="A16" s="19"/>
      <c r="B16" s="20"/>
      <c r="C16" s="27"/>
      <c r="D16" s="28"/>
      <c r="E16" s="29"/>
      <c r="F16" s="30"/>
      <c r="G16" s="21"/>
      <c r="H16" s="21"/>
      <c r="I16" s="32" t="s">
        <v>29</v>
      </c>
      <c r="J16" s="33" t="s">
        <v>30</v>
      </c>
      <c r="K16" s="33" t="s">
        <v>31</v>
      </c>
      <c r="L16" s="33" t="s">
        <v>32</v>
      </c>
      <c r="M16" s="27"/>
      <c r="N16" s="27"/>
      <c r="O16" s="8"/>
    </row>
    <row r="17" spans="1:15" ht="29.25" customHeight="1" x14ac:dyDescent="0.25">
      <c r="A17" s="19"/>
      <c r="B17" s="20"/>
      <c r="C17" s="27"/>
      <c r="D17" s="28"/>
      <c r="E17" s="34">
        <f>N17</f>
        <v>100</v>
      </c>
      <c r="F17" s="35">
        <v>100</v>
      </c>
      <c r="G17" s="35">
        <v>100</v>
      </c>
      <c r="H17" s="35">
        <v>100</v>
      </c>
      <c r="I17" s="35" t="s">
        <v>33</v>
      </c>
      <c r="J17" s="35" t="s">
        <v>33</v>
      </c>
      <c r="K17" s="35" t="s">
        <v>33</v>
      </c>
      <c r="L17" s="35">
        <v>100</v>
      </c>
      <c r="M17" s="36">
        <v>100</v>
      </c>
      <c r="N17" s="36">
        <v>100</v>
      </c>
      <c r="O17" s="8"/>
    </row>
    <row r="18" spans="1:15" ht="40.5" customHeight="1" x14ac:dyDescent="0.25">
      <c r="A18" s="19" t="s">
        <v>34</v>
      </c>
      <c r="B18" s="20" t="s">
        <v>35</v>
      </c>
      <c r="C18" s="21" t="s">
        <v>13</v>
      </c>
      <c r="D18" s="22" t="s">
        <v>14</v>
      </c>
      <c r="E18" s="23">
        <f>SUM(F18:N18)</f>
        <v>146579.32764999999</v>
      </c>
      <c r="F18" s="24">
        <f>SUM(F19:F20)</f>
        <v>1722.8590100000001</v>
      </c>
      <c r="G18" s="24">
        <f>SUM(G19:G20)</f>
        <v>655.23</v>
      </c>
      <c r="H18" s="25">
        <f>SUM(H19:H20)</f>
        <v>37827.237639999999</v>
      </c>
      <c r="I18" s="25"/>
      <c r="J18" s="25"/>
      <c r="K18" s="25"/>
      <c r="L18" s="25"/>
      <c r="M18" s="24">
        <f>SUM(M19:M20)</f>
        <v>72189.001000000004</v>
      </c>
      <c r="N18" s="24">
        <f>SUM(N19:N20)</f>
        <v>34185</v>
      </c>
      <c r="O18" s="8"/>
    </row>
    <row r="19" spans="1:15" ht="41.25" customHeight="1" x14ac:dyDescent="0.25">
      <c r="A19" s="19"/>
      <c r="B19" s="20"/>
      <c r="C19" s="21"/>
      <c r="D19" s="26" t="s">
        <v>16</v>
      </c>
      <c r="E19" s="23">
        <f>SUM(F19:N19)</f>
        <v>110834.15064000001</v>
      </c>
      <c r="F19" s="24">
        <v>883</v>
      </c>
      <c r="G19" s="24">
        <v>369</v>
      </c>
      <c r="H19" s="25">
        <v>28739.15064</v>
      </c>
      <c r="I19" s="25"/>
      <c r="J19" s="25"/>
      <c r="K19" s="25"/>
      <c r="L19" s="25"/>
      <c r="M19" s="24">
        <v>54863</v>
      </c>
      <c r="N19" s="24">
        <v>25980</v>
      </c>
      <c r="O19" s="8"/>
    </row>
    <row r="20" spans="1:15" ht="78" customHeight="1" x14ac:dyDescent="0.25">
      <c r="A20" s="19"/>
      <c r="B20" s="20"/>
      <c r="C20" s="21"/>
      <c r="D20" s="26" t="s">
        <v>17</v>
      </c>
      <c r="E20" s="23">
        <f>SUM(F20:N20)</f>
        <v>35745.177009999999</v>
      </c>
      <c r="F20" s="24">
        <v>839.85901000000001</v>
      </c>
      <c r="G20" s="24">
        <v>286.23</v>
      </c>
      <c r="H20" s="25">
        <f>9089.587-1.5</f>
        <v>9088.0869999999995</v>
      </c>
      <c r="I20" s="25"/>
      <c r="J20" s="25"/>
      <c r="K20" s="25"/>
      <c r="L20" s="25"/>
      <c r="M20" s="24">
        <v>17326.001</v>
      </c>
      <c r="N20" s="24">
        <v>8205</v>
      </c>
      <c r="O20" s="8"/>
    </row>
    <row r="21" spans="1:15" ht="47.25" customHeight="1" x14ac:dyDescent="0.25">
      <c r="A21" s="19"/>
      <c r="B21" s="20" t="s">
        <v>36</v>
      </c>
      <c r="C21" s="27" t="s">
        <v>13</v>
      </c>
      <c r="D21" s="28" t="s">
        <v>21</v>
      </c>
      <c r="E21" s="29" t="s">
        <v>22</v>
      </c>
      <c r="F21" s="30" t="s">
        <v>23</v>
      </c>
      <c r="G21" s="21" t="s">
        <v>24</v>
      </c>
      <c r="H21" s="21" t="s">
        <v>25</v>
      </c>
      <c r="I21" s="31" t="s">
        <v>26</v>
      </c>
      <c r="J21" s="31"/>
      <c r="K21" s="31"/>
      <c r="L21" s="31"/>
      <c r="M21" s="27" t="s">
        <v>27</v>
      </c>
      <c r="N21" s="27" t="s">
        <v>28</v>
      </c>
      <c r="O21" s="8"/>
    </row>
    <row r="22" spans="1:15" ht="37.5" customHeight="1" x14ac:dyDescent="0.25">
      <c r="A22" s="19"/>
      <c r="B22" s="20"/>
      <c r="C22" s="27"/>
      <c r="D22" s="28"/>
      <c r="E22" s="29"/>
      <c r="F22" s="30"/>
      <c r="G22" s="21"/>
      <c r="H22" s="21"/>
      <c r="I22" s="32" t="s">
        <v>29</v>
      </c>
      <c r="J22" s="33" t="s">
        <v>30</v>
      </c>
      <c r="K22" s="33" t="s">
        <v>31</v>
      </c>
      <c r="L22" s="33" t="s">
        <v>32</v>
      </c>
      <c r="M22" s="27"/>
      <c r="N22" s="27"/>
      <c r="O22" s="8"/>
    </row>
    <row r="23" spans="1:15" ht="29.25" customHeight="1" x14ac:dyDescent="0.25">
      <c r="A23" s="19"/>
      <c r="B23" s="20"/>
      <c r="C23" s="27"/>
      <c r="D23" s="28"/>
      <c r="E23" s="37">
        <v>100</v>
      </c>
      <c r="F23" s="38">
        <v>100</v>
      </c>
      <c r="G23" s="33">
        <v>100</v>
      </c>
      <c r="H23" s="38">
        <v>100</v>
      </c>
      <c r="I23" s="33" t="s">
        <v>33</v>
      </c>
      <c r="J23" s="33" t="s">
        <v>33</v>
      </c>
      <c r="K23" s="33" t="s">
        <v>33</v>
      </c>
      <c r="L23" s="33">
        <v>100</v>
      </c>
      <c r="M23" s="39">
        <v>100</v>
      </c>
      <c r="N23" s="39">
        <v>100</v>
      </c>
      <c r="O23" s="8"/>
    </row>
    <row r="24" spans="1:15" ht="25.5" customHeight="1" x14ac:dyDescent="0.25">
      <c r="A24" s="40"/>
      <c r="B24" s="41" t="s">
        <v>37</v>
      </c>
      <c r="C24" s="42" t="s">
        <v>13</v>
      </c>
      <c r="D24" s="43" t="s">
        <v>14</v>
      </c>
      <c r="E24" s="15">
        <f>SUM(F24:N24)</f>
        <v>150719.32764999999</v>
      </c>
      <c r="F24" s="16">
        <f>SUM(F25:F26)</f>
        <v>2422.8590100000001</v>
      </c>
      <c r="G24" s="16">
        <f>SUM(G25:G26)</f>
        <v>1435.23</v>
      </c>
      <c r="H24" s="17">
        <f>SUM(H25:H26)</f>
        <v>38927.237639999999</v>
      </c>
      <c r="I24" s="17"/>
      <c r="J24" s="17"/>
      <c r="K24" s="17"/>
      <c r="L24" s="17"/>
      <c r="M24" s="16">
        <f>SUM(M25:M26)</f>
        <v>72969.001000000004</v>
      </c>
      <c r="N24" s="16">
        <f>SUM(N25:N26)</f>
        <v>34965</v>
      </c>
      <c r="O24" s="8"/>
    </row>
    <row r="25" spans="1:15" ht="42" customHeight="1" x14ac:dyDescent="0.25">
      <c r="A25" s="40"/>
      <c r="B25" s="41"/>
      <c r="C25" s="42"/>
      <c r="D25" s="44" t="s">
        <v>16</v>
      </c>
      <c r="E25" s="15">
        <f>SUM(F25:N25)</f>
        <v>110834.15064000001</v>
      </c>
      <c r="F25" s="16">
        <f t="shared" ref="F25:H26" si="0">F11</f>
        <v>883</v>
      </c>
      <c r="G25" s="16">
        <f t="shared" si="0"/>
        <v>369</v>
      </c>
      <c r="H25" s="17">
        <f t="shared" si="0"/>
        <v>28739.15064</v>
      </c>
      <c r="I25" s="17"/>
      <c r="J25" s="17"/>
      <c r="K25" s="17"/>
      <c r="L25" s="17"/>
      <c r="M25" s="16">
        <f>M11</f>
        <v>54863</v>
      </c>
      <c r="N25" s="16">
        <f>N11</f>
        <v>25980</v>
      </c>
      <c r="O25" s="8"/>
    </row>
    <row r="26" spans="1:15" ht="39" customHeight="1" x14ac:dyDescent="0.25">
      <c r="A26" s="40"/>
      <c r="B26" s="41"/>
      <c r="C26" s="42"/>
      <c r="D26" s="44" t="s">
        <v>17</v>
      </c>
      <c r="E26" s="15">
        <f t="shared" ref="E26" si="1">SUM(F26:N26)</f>
        <v>39885.177009999999</v>
      </c>
      <c r="F26" s="16">
        <f t="shared" si="0"/>
        <v>1539.8590100000001</v>
      </c>
      <c r="G26" s="16">
        <f t="shared" si="0"/>
        <v>1066.23</v>
      </c>
      <c r="H26" s="17">
        <f t="shared" si="0"/>
        <v>10188.087</v>
      </c>
      <c r="I26" s="17"/>
      <c r="J26" s="17"/>
      <c r="K26" s="17"/>
      <c r="L26" s="17"/>
      <c r="M26" s="16">
        <f>M12</f>
        <v>18106.001</v>
      </c>
      <c r="N26" s="16">
        <f>N12</f>
        <v>8985</v>
      </c>
      <c r="O26" s="8"/>
    </row>
    <row r="27" spans="1:15" ht="23.25" customHeight="1" x14ac:dyDescent="0.25">
      <c r="A27" s="12" t="s">
        <v>38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ht="19.5" customHeight="1" x14ac:dyDescent="0.25">
      <c r="A28" s="7">
        <v>2</v>
      </c>
      <c r="B28" s="13" t="s">
        <v>39</v>
      </c>
      <c r="C28" s="8" t="s">
        <v>13</v>
      </c>
      <c r="D28" s="14" t="s">
        <v>14</v>
      </c>
      <c r="E28" s="15">
        <f t="shared" ref="E28:E33" si="2">SUM(F28:N28)</f>
        <v>178493.44855</v>
      </c>
      <c r="F28" s="16">
        <f>SUM(F29:F30)</f>
        <v>1602.6722600000001</v>
      </c>
      <c r="G28" s="16">
        <f>SUM(G29:G30)</f>
        <v>0</v>
      </c>
      <c r="H28" s="17">
        <f>SUM(H29:H30)</f>
        <v>129509.31825</v>
      </c>
      <c r="I28" s="17"/>
      <c r="J28" s="17"/>
      <c r="K28" s="17"/>
      <c r="L28" s="17"/>
      <c r="M28" s="16">
        <f>SUM(M29:M30)</f>
        <v>47381.458039999998</v>
      </c>
      <c r="N28" s="16">
        <f>SUM(N29:N30)</f>
        <v>0</v>
      </c>
      <c r="O28" s="8" t="s">
        <v>40</v>
      </c>
    </row>
    <row r="29" spans="1:15" ht="32.25" customHeight="1" x14ac:dyDescent="0.25">
      <c r="A29" s="7"/>
      <c r="B29" s="13"/>
      <c r="C29" s="8"/>
      <c r="D29" s="18" t="s">
        <v>16</v>
      </c>
      <c r="E29" s="15">
        <f t="shared" si="2"/>
        <v>0</v>
      </c>
      <c r="F29" s="16">
        <f t="shared" ref="F29:H30" si="3">F32</f>
        <v>0</v>
      </c>
      <c r="G29" s="16">
        <f t="shared" si="3"/>
        <v>0</v>
      </c>
      <c r="H29" s="17">
        <f t="shared" si="3"/>
        <v>0</v>
      </c>
      <c r="I29" s="17"/>
      <c r="J29" s="17"/>
      <c r="K29" s="17"/>
      <c r="L29" s="17"/>
      <c r="M29" s="16">
        <f>M32</f>
        <v>0</v>
      </c>
      <c r="N29" s="16">
        <f>N32</f>
        <v>0</v>
      </c>
      <c r="O29" s="8"/>
    </row>
    <row r="30" spans="1:15" ht="38.25" customHeight="1" x14ac:dyDescent="0.25">
      <c r="A30" s="7"/>
      <c r="B30" s="13"/>
      <c r="C30" s="8"/>
      <c r="D30" s="18" t="s">
        <v>17</v>
      </c>
      <c r="E30" s="15">
        <f t="shared" si="2"/>
        <v>178493.44855</v>
      </c>
      <c r="F30" s="16">
        <f t="shared" si="3"/>
        <v>1602.6722600000001</v>
      </c>
      <c r="G30" s="16">
        <f t="shared" si="3"/>
        <v>0</v>
      </c>
      <c r="H30" s="17">
        <f>H33+H39</f>
        <v>129509.31825</v>
      </c>
      <c r="I30" s="17"/>
      <c r="J30" s="17"/>
      <c r="K30" s="17"/>
      <c r="L30" s="17"/>
      <c r="M30" s="16">
        <f>M33+M39</f>
        <v>47381.458039999998</v>
      </c>
      <c r="N30" s="16">
        <f>N33+N39</f>
        <v>0</v>
      </c>
      <c r="O30" s="8"/>
    </row>
    <row r="31" spans="1:15" ht="15.75" x14ac:dyDescent="0.25">
      <c r="A31" s="19" t="s">
        <v>41</v>
      </c>
      <c r="B31" s="20" t="s">
        <v>42</v>
      </c>
      <c r="C31" s="21" t="s">
        <v>13</v>
      </c>
      <c r="D31" s="22" t="s">
        <v>14</v>
      </c>
      <c r="E31" s="23">
        <f t="shared" si="2"/>
        <v>1602.6722600000001</v>
      </c>
      <c r="F31" s="24">
        <f>SUM(F33:F33)</f>
        <v>1602.6722600000001</v>
      </c>
      <c r="G31" s="24">
        <f>SUM(G33:G33)</f>
        <v>0</v>
      </c>
      <c r="H31" s="25">
        <f>SUM(H33:H33)</f>
        <v>0</v>
      </c>
      <c r="I31" s="25"/>
      <c r="J31" s="25"/>
      <c r="K31" s="25"/>
      <c r="L31" s="25"/>
      <c r="M31" s="24">
        <f>SUM(M33:M33)</f>
        <v>0</v>
      </c>
      <c r="N31" s="24">
        <f>SUM(N33:N33)</f>
        <v>0</v>
      </c>
      <c r="O31" s="8"/>
    </row>
    <row r="32" spans="1:15" ht="31.5" customHeight="1" x14ac:dyDescent="0.25">
      <c r="A32" s="19"/>
      <c r="B32" s="20"/>
      <c r="C32" s="21"/>
      <c r="D32" s="26" t="s">
        <v>16</v>
      </c>
      <c r="E32" s="23">
        <f t="shared" si="2"/>
        <v>0</v>
      </c>
      <c r="F32" s="24">
        <v>0</v>
      </c>
      <c r="G32" s="24">
        <v>0</v>
      </c>
      <c r="H32" s="25">
        <v>0</v>
      </c>
      <c r="I32" s="25"/>
      <c r="J32" s="25"/>
      <c r="K32" s="25"/>
      <c r="L32" s="25"/>
      <c r="M32" s="24">
        <v>0</v>
      </c>
      <c r="N32" s="24">
        <v>0</v>
      </c>
      <c r="O32" s="8"/>
    </row>
    <row r="33" spans="1:15" ht="39" customHeight="1" x14ac:dyDescent="0.25">
      <c r="A33" s="19"/>
      <c r="B33" s="20"/>
      <c r="C33" s="21"/>
      <c r="D33" s="26" t="s">
        <v>17</v>
      </c>
      <c r="E33" s="23">
        <f t="shared" si="2"/>
        <v>1602.6722600000001</v>
      </c>
      <c r="F33" s="24">
        <v>1602.6722600000001</v>
      </c>
      <c r="G33" s="24">
        <v>0</v>
      </c>
      <c r="H33" s="25">
        <v>0</v>
      </c>
      <c r="I33" s="25"/>
      <c r="J33" s="25"/>
      <c r="K33" s="25"/>
      <c r="L33" s="25"/>
      <c r="M33" s="24">
        <v>0</v>
      </c>
      <c r="N33" s="24">
        <v>0</v>
      </c>
      <c r="O33" s="8"/>
    </row>
    <row r="34" spans="1:15" ht="22.5" customHeight="1" x14ac:dyDescent="0.25">
      <c r="A34" s="19"/>
      <c r="B34" s="20" t="s">
        <v>43</v>
      </c>
      <c r="C34" s="27" t="s">
        <v>13</v>
      </c>
      <c r="D34" s="28" t="s">
        <v>21</v>
      </c>
      <c r="E34" s="29" t="s">
        <v>22</v>
      </c>
      <c r="F34" s="30" t="s">
        <v>23</v>
      </c>
      <c r="G34" s="21" t="s">
        <v>24</v>
      </c>
      <c r="H34" s="21" t="s">
        <v>25</v>
      </c>
      <c r="I34" s="31" t="s">
        <v>26</v>
      </c>
      <c r="J34" s="31"/>
      <c r="K34" s="31"/>
      <c r="L34" s="31"/>
      <c r="M34" s="27" t="s">
        <v>27</v>
      </c>
      <c r="N34" s="27" t="s">
        <v>28</v>
      </c>
      <c r="O34" s="8"/>
    </row>
    <row r="35" spans="1:15" ht="29.25" customHeight="1" x14ac:dyDescent="0.25">
      <c r="A35" s="19"/>
      <c r="B35" s="20"/>
      <c r="C35" s="27"/>
      <c r="D35" s="28"/>
      <c r="E35" s="29"/>
      <c r="F35" s="30"/>
      <c r="G35" s="21"/>
      <c r="H35" s="21"/>
      <c r="I35" s="32" t="s">
        <v>29</v>
      </c>
      <c r="J35" s="33" t="s">
        <v>30</v>
      </c>
      <c r="K35" s="33" t="s">
        <v>31</v>
      </c>
      <c r="L35" s="33" t="s">
        <v>32</v>
      </c>
      <c r="M35" s="27"/>
      <c r="N35" s="27"/>
      <c r="O35" s="8"/>
    </row>
    <row r="36" spans="1:15" ht="25.5" customHeight="1" x14ac:dyDescent="0.25">
      <c r="A36" s="19"/>
      <c r="B36" s="20"/>
      <c r="C36" s="27"/>
      <c r="D36" s="28"/>
      <c r="E36" s="45" t="s">
        <v>33</v>
      </c>
      <c r="F36" s="35" t="s">
        <v>33</v>
      </c>
      <c r="G36" s="35" t="s">
        <v>33</v>
      </c>
      <c r="H36" s="35" t="s">
        <v>33</v>
      </c>
      <c r="I36" s="35" t="s">
        <v>33</v>
      </c>
      <c r="J36" s="35" t="s">
        <v>33</v>
      </c>
      <c r="K36" s="35" t="s">
        <v>33</v>
      </c>
      <c r="L36" s="35" t="s">
        <v>33</v>
      </c>
      <c r="M36" s="35" t="s">
        <v>33</v>
      </c>
      <c r="N36" s="35" t="s">
        <v>33</v>
      </c>
      <c r="O36" s="8"/>
    </row>
    <row r="37" spans="1:15" ht="25.5" customHeight="1" x14ac:dyDescent="0.25">
      <c r="A37" s="46" t="s">
        <v>44</v>
      </c>
      <c r="B37" s="20" t="s">
        <v>45</v>
      </c>
      <c r="C37" s="21" t="s">
        <v>13</v>
      </c>
      <c r="D37" s="22" t="s">
        <v>14</v>
      </c>
      <c r="E37" s="23">
        <f>SUM(F37:N37)</f>
        <v>176890.77629000001</v>
      </c>
      <c r="F37" s="24">
        <f>SUM(F38:F39)</f>
        <v>0</v>
      </c>
      <c r="G37" s="24">
        <f>SUM(G38:G39)</f>
        <v>0</v>
      </c>
      <c r="H37" s="25">
        <f>SUM(H38:H39)</f>
        <v>129509.31825</v>
      </c>
      <c r="I37" s="25"/>
      <c r="J37" s="25"/>
      <c r="K37" s="25"/>
      <c r="L37" s="25"/>
      <c r="M37" s="24">
        <f>SUM(M38:M39)</f>
        <v>47381.458039999998</v>
      </c>
      <c r="N37" s="24">
        <f>SUM(N38:N39)</f>
        <v>0</v>
      </c>
      <c r="O37" s="47" t="s">
        <v>15</v>
      </c>
    </row>
    <row r="38" spans="1:15" ht="30" customHeight="1" x14ac:dyDescent="0.25">
      <c r="A38" s="48"/>
      <c r="B38" s="20"/>
      <c r="C38" s="21"/>
      <c r="D38" s="26" t="s">
        <v>16</v>
      </c>
      <c r="E38" s="23">
        <f>SUM(F38:N38)</f>
        <v>0</v>
      </c>
      <c r="F38" s="24">
        <v>0</v>
      </c>
      <c r="G38" s="24">
        <v>0</v>
      </c>
      <c r="H38" s="25"/>
      <c r="I38" s="25"/>
      <c r="J38" s="25"/>
      <c r="K38" s="25"/>
      <c r="L38" s="25"/>
      <c r="M38" s="24">
        <v>0</v>
      </c>
      <c r="N38" s="24">
        <v>0</v>
      </c>
      <c r="O38" s="49"/>
    </row>
    <row r="39" spans="1:15" ht="36.75" customHeight="1" x14ac:dyDescent="0.25">
      <c r="A39" s="48"/>
      <c r="B39" s="20"/>
      <c r="C39" s="21"/>
      <c r="D39" s="26" t="s">
        <v>17</v>
      </c>
      <c r="E39" s="23">
        <f>SUM(F39:N39)</f>
        <v>176890.77629000001</v>
      </c>
      <c r="F39" s="24">
        <v>0</v>
      </c>
      <c r="G39" s="24">
        <v>0</v>
      </c>
      <c r="H39" s="25">
        <v>129509.31825</v>
      </c>
      <c r="I39" s="25"/>
      <c r="J39" s="25"/>
      <c r="K39" s="25"/>
      <c r="L39" s="25"/>
      <c r="M39" s="24">
        <v>47381.458039999998</v>
      </c>
      <c r="N39" s="24">
        <v>0</v>
      </c>
      <c r="O39" s="49"/>
    </row>
    <row r="40" spans="1:15" ht="25.5" customHeight="1" x14ac:dyDescent="0.25">
      <c r="A40" s="48"/>
      <c r="B40" s="20" t="s">
        <v>46</v>
      </c>
      <c r="C40" s="27" t="s">
        <v>13</v>
      </c>
      <c r="D40" s="28" t="s">
        <v>21</v>
      </c>
      <c r="E40" s="29" t="s">
        <v>22</v>
      </c>
      <c r="F40" s="30" t="s">
        <v>23</v>
      </c>
      <c r="G40" s="21" t="s">
        <v>24</v>
      </c>
      <c r="H40" s="21" t="s">
        <v>25</v>
      </c>
      <c r="I40" s="31" t="s">
        <v>26</v>
      </c>
      <c r="J40" s="31"/>
      <c r="K40" s="31"/>
      <c r="L40" s="31"/>
      <c r="M40" s="27" t="s">
        <v>27</v>
      </c>
      <c r="N40" s="27" t="s">
        <v>28</v>
      </c>
      <c r="O40" s="49"/>
    </row>
    <row r="41" spans="1:15" ht="35.25" customHeight="1" x14ac:dyDescent="0.25">
      <c r="A41" s="48"/>
      <c r="B41" s="20"/>
      <c r="C41" s="27"/>
      <c r="D41" s="28"/>
      <c r="E41" s="29"/>
      <c r="F41" s="30"/>
      <c r="G41" s="21"/>
      <c r="H41" s="21"/>
      <c r="I41" s="32" t="s">
        <v>29</v>
      </c>
      <c r="J41" s="33" t="s">
        <v>30</v>
      </c>
      <c r="K41" s="33" t="s">
        <v>31</v>
      </c>
      <c r="L41" s="33" t="s">
        <v>32</v>
      </c>
      <c r="M41" s="27"/>
      <c r="N41" s="27"/>
      <c r="O41" s="49"/>
    </row>
    <row r="42" spans="1:15" ht="25.5" customHeight="1" x14ac:dyDescent="0.25">
      <c r="A42" s="50"/>
      <c r="B42" s="20"/>
      <c r="C42" s="27"/>
      <c r="D42" s="28"/>
      <c r="E42" s="37">
        <v>0</v>
      </c>
      <c r="F42" s="38" t="s">
        <v>33</v>
      </c>
      <c r="G42" s="33" t="s">
        <v>33</v>
      </c>
      <c r="H42" s="38">
        <v>0</v>
      </c>
      <c r="I42" s="33" t="s">
        <v>33</v>
      </c>
      <c r="J42" s="33" t="s">
        <v>33</v>
      </c>
      <c r="K42" s="33" t="s">
        <v>33</v>
      </c>
      <c r="L42" s="33">
        <v>0</v>
      </c>
      <c r="M42" s="51">
        <v>0</v>
      </c>
      <c r="N42" s="51">
        <v>0</v>
      </c>
      <c r="O42" s="52"/>
    </row>
    <row r="43" spans="1:15" ht="23.25" customHeight="1" x14ac:dyDescent="0.25">
      <c r="A43" s="40" t="s">
        <v>47</v>
      </c>
      <c r="B43" s="13" t="s">
        <v>48</v>
      </c>
      <c r="C43" s="8" t="s">
        <v>13</v>
      </c>
      <c r="D43" s="14" t="s">
        <v>14</v>
      </c>
      <c r="E43" s="15">
        <f t="shared" ref="E43:E48" si="4">SUM(F43:N43)</f>
        <v>61288.040399999998</v>
      </c>
      <c r="F43" s="16">
        <f>SUM(F45:F45)</f>
        <v>7495.95759</v>
      </c>
      <c r="G43" s="16">
        <f>SUM(G45:G45)</f>
        <v>10583.333420000001</v>
      </c>
      <c r="H43" s="17">
        <f>SUM(H44:L45)</f>
        <v>27208.749389999997</v>
      </c>
      <c r="I43" s="17"/>
      <c r="J43" s="17"/>
      <c r="K43" s="17"/>
      <c r="L43" s="17"/>
      <c r="M43" s="16">
        <f>SUM(M45:M45)</f>
        <v>8000</v>
      </c>
      <c r="N43" s="16">
        <f>SUM(N45:N45)</f>
        <v>8000</v>
      </c>
      <c r="O43" s="47" t="s">
        <v>49</v>
      </c>
    </row>
    <row r="44" spans="1:15" ht="28.5" customHeight="1" x14ac:dyDescent="0.25">
      <c r="A44" s="40"/>
      <c r="B44" s="13"/>
      <c r="C44" s="8"/>
      <c r="D44" s="14" t="s">
        <v>50</v>
      </c>
      <c r="E44" s="15">
        <f t="shared" si="4"/>
        <v>0</v>
      </c>
      <c r="F44" s="16">
        <v>0</v>
      </c>
      <c r="G44" s="16">
        <v>0</v>
      </c>
      <c r="H44" s="53">
        <v>0</v>
      </c>
      <c r="I44" s="54"/>
      <c r="J44" s="54"/>
      <c r="K44" s="54"/>
      <c r="L44" s="55"/>
      <c r="M44" s="16">
        <v>0</v>
      </c>
      <c r="N44" s="16">
        <v>0</v>
      </c>
      <c r="O44" s="49"/>
    </row>
    <row r="45" spans="1:15" ht="39" customHeight="1" x14ac:dyDescent="0.25">
      <c r="A45" s="40"/>
      <c r="B45" s="13"/>
      <c r="C45" s="8"/>
      <c r="D45" s="18" t="s">
        <v>17</v>
      </c>
      <c r="E45" s="15">
        <f t="shared" si="4"/>
        <v>61288.040399999998</v>
      </c>
      <c r="F45" s="16">
        <f>F48</f>
        <v>7495.95759</v>
      </c>
      <c r="G45" s="16">
        <f>G48</f>
        <v>10583.333420000001</v>
      </c>
      <c r="H45" s="17">
        <f>H48</f>
        <v>27208.749389999997</v>
      </c>
      <c r="I45" s="17"/>
      <c r="J45" s="17"/>
      <c r="K45" s="17"/>
      <c r="L45" s="17"/>
      <c r="M45" s="16">
        <f>M48</f>
        <v>8000</v>
      </c>
      <c r="N45" s="16">
        <f>N48</f>
        <v>8000</v>
      </c>
      <c r="O45" s="49"/>
    </row>
    <row r="46" spans="1:15" ht="24" customHeight="1" x14ac:dyDescent="0.25">
      <c r="A46" s="19" t="s">
        <v>51</v>
      </c>
      <c r="B46" s="56" t="s">
        <v>52</v>
      </c>
      <c r="C46" s="57" t="s">
        <v>13</v>
      </c>
      <c r="D46" s="22" t="s">
        <v>14</v>
      </c>
      <c r="E46" s="23">
        <f t="shared" si="4"/>
        <v>61288.040399999998</v>
      </c>
      <c r="F46" s="24">
        <f>SUM(F48:F48)</f>
        <v>7495.95759</v>
      </c>
      <c r="G46" s="24">
        <f>SUM(G48:G48)</f>
        <v>10583.333420000001</v>
      </c>
      <c r="H46" s="25">
        <f>SUM(H47:L48)</f>
        <v>27208.749389999997</v>
      </c>
      <c r="I46" s="25"/>
      <c r="J46" s="25"/>
      <c r="K46" s="25"/>
      <c r="L46" s="25"/>
      <c r="M46" s="24">
        <f>SUM(M48:M48)</f>
        <v>8000</v>
      </c>
      <c r="N46" s="24">
        <f>SUM(N48:N48)</f>
        <v>8000</v>
      </c>
      <c r="O46" s="49"/>
    </row>
    <row r="47" spans="1:15" ht="27" customHeight="1" x14ac:dyDescent="0.25">
      <c r="A47" s="19"/>
      <c r="B47" s="58"/>
      <c r="C47" s="59"/>
      <c r="D47" s="22" t="s">
        <v>53</v>
      </c>
      <c r="E47" s="23">
        <f t="shared" si="4"/>
        <v>0</v>
      </c>
      <c r="F47" s="24">
        <v>0</v>
      </c>
      <c r="G47" s="24">
        <v>0</v>
      </c>
      <c r="H47" s="60">
        <v>0</v>
      </c>
      <c r="I47" s="61"/>
      <c r="J47" s="61"/>
      <c r="K47" s="61"/>
      <c r="L47" s="62"/>
      <c r="M47" s="24">
        <v>0</v>
      </c>
      <c r="N47" s="24">
        <v>0</v>
      </c>
      <c r="O47" s="49"/>
    </row>
    <row r="48" spans="1:15" ht="46.5" customHeight="1" x14ac:dyDescent="0.25">
      <c r="A48" s="19"/>
      <c r="B48" s="63"/>
      <c r="C48" s="64"/>
      <c r="D48" s="26" t="s">
        <v>17</v>
      </c>
      <c r="E48" s="23">
        <f t="shared" si="4"/>
        <v>61288.040399999998</v>
      </c>
      <c r="F48" s="24">
        <v>7495.95759</v>
      </c>
      <c r="G48" s="24">
        <v>10583.333420000001</v>
      </c>
      <c r="H48" s="25">
        <f>24618.80593-1629.38245-1600+1225.89163-496.90572+5820.34-730</f>
        <v>27208.749389999997</v>
      </c>
      <c r="I48" s="25"/>
      <c r="J48" s="25"/>
      <c r="K48" s="25"/>
      <c r="L48" s="25"/>
      <c r="M48" s="24">
        <v>8000</v>
      </c>
      <c r="N48" s="24">
        <v>8000</v>
      </c>
      <c r="O48" s="49"/>
    </row>
    <row r="49" spans="1:15" ht="20.25" customHeight="1" x14ac:dyDescent="0.25">
      <c r="A49" s="19"/>
      <c r="B49" s="20" t="s">
        <v>54</v>
      </c>
      <c r="C49" s="27" t="s">
        <v>13</v>
      </c>
      <c r="D49" s="28" t="s">
        <v>21</v>
      </c>
      <c r="E49" s="29" t="s">
        <v>22</v>
      </c>
      <c r="F49" s="30" t="s">
        <v>23</v>
      </c>
      <c r="G49" s="21" t="s">
        <v>24</v>
      </c>
      <c r="H49" s="21" t="s">
        <v>25</v>
      </c>
      <c r="I49" s="31" t="s">
        <v>26</v>
      </c>
      <c r="J49" s="31"/>
      <c r="K49" s="31"/>
      <c r="L49" s="31"/>
      <c r="M49" s="27" t="s">
        <v>27</v>
      </c>
      <c r="N49" s="27" t="s">
        <v>28</v>
      </c>
      <c r="O49" s="49"/>
    </row>
    <row r="50" spans="1:15" ht="30" customHeight="1" x14ac:dyDescent="0.25">
      <c r="A50" s="19"/>
      <c r="B50" s="20"/>
      <c r="C50" s="27"/>
      <c r="D50" s="28"/>
      <c r="E50" s="29"/>
      <c r="F50" s="30"/>
      <c r="G50" s="21"/>
      <c r="H50" s="21"/>
      <c r="I50" s="32" t="s">
        <v>29</v>
      </c>
      <c r="J50" s="33" t="s">
        <v>30</v>
      </c>
      <c r="K50" s="33" t="s">
        <v>31</v>
      </c>
      <c r="L50" s="33" t="s">
        <v>32</v>
      </c>
      <c r="M50" s="27"/>
      <c r="N50" s="27"/>
      <c r="O50" s="49"/>
    </row>
    <row r="51" spans="1:15" ht="19.5" customHeight="1" x14ac:dyDescent="0.25">
      <c r="A51" s="19"/>
      <c r="B51" s="20"/>
      <c r="C51" s="27"/>
      <c r="D51" s="28"/>
      <c r="E51" s="34">
        <f>N51</f>
        <v>100</v>
      </c>
      <c r="F51" s="35">
        <v>100</v>
      </c>
      <c r="G51" s="35">
        <v>100</v>
      </c>
      <c r="H51" s="35">
        <v>100</v>
      </c>
      <c r="I51" s="35" t="s">
        <v>33</v>
      </c>
      <c r="J51" s="35" t="s">
        <v>33</v>
      </c>
      <c r="K51" s="35" t="s">
        <v>33</v>
      </c>
      <c r="L51" s="35">
        <v>100</v>
      </c>
      <c r="M51" s="36">
        <v>100</v>
      </c>
      <c r="N51" s="36">
        <v>100</v>
      </c>
      <c r="O51" s="49"/>
    </row>
    <row r="52" spans="1:15" ht="15.75" customHeight="1" x14ac:dyDescent="0.25">
      <c r="A52" s="19"/>
      <c r="B52" s="20" t="s">
        <v>55</v>
      </c>
      <c r="C52" s="27" t="s">
        <v>13</v>
      </c>
      <c r="D52" s="28" t="s">
        <v>21</v>
      </c>
      <c r="E52" s="29" t="s">
        <v>22</v>
      </c>
      <c r="F52" s="30" t="s">
        <v>23</v>
      </c>
      <c r="G52" s="21" t="s">
        <v>24</v>
      </c>
      <c r="H52" s="21" t="s">
        <v>25</v>
      </c>
      <c r="I52" s="31" t="s">
        <v>26</v>
      </c>
      <c r="J52" s="31"/>
      <c r="K52" s="31"/>
      <c r="L52" s="31"/>
      <c r="M52" s="27" t="s">
        <v>27</v>
      </c>
      <c r="N52" s="27" t="s">
        <v>28</v>
      </c>
      <c r="O52" s="49"/>
    </row>
    <row r="53" spans="1:15" ht="33" customHeight="1" x14ac:dyDescent="0.25">
      <c r="A53" s="19"/>
      <c r="B53" s="20"/>
      <c r="C53" s="27"/>
      <c r="D53" s="28"/>
      <c r="E53" s="29"/>
      <c r="F53" s="30"/>
      <c r="G53" s="21"/>
      <c r="H53" s="21"/>
      <c r="I53" s="32" t="s">
        <v>29</v>
      </c>
      <c r="J53" s="33" t="s">
        <v>30</v>
      </c>
      <c r="K53" s="33" t="s">
        <v>31</v>
      </c>
      <c r="L53" s="33" t="s">
        <v>32</v>
      </c>
      <c r="M53" s="27"/>
      <c r="N53" s="27"/>
      <c r="O53" s="49"/>
    </row>
    <row r="54" spans="1:15" ht="22.5" customHeight="1" x14ac:dyDescent="0.25">
      <c r="A54" s="19"/>
      <c r="B54" s="20"/>
      <c r="C54" s="27"/>
      <c r="D54" s="28"/>
      <c r="E54" s="65">
        <f>SUM(F54,G54,H54,M54,N54)</f>
        <v>9223.35</v>
      </c>
      <c r="F54" s="66" t="s">
        <v>33</v>
      </c>
      <c r="G54" s="35">
        <v>4998</v>
      </c>
      <c r="H54" s="67">
        <v>4225.3500000000004</v>
      </c>
      <c r="I54" s="33" t="s">
        <v>33</v>
      </c>
      <c r="J54" s="33" t="s">
        <v>33</v>
      </c>
      <c r="K54" s="33" t="s">
        <v>33</v>
      </c>
      <c r="L54" s="67">
        <v>4225.3500000000004</v>
      </c>
      <c r="M54" s="51" t="s">
        <v>33</v>
      </c>
      <c r="N54" s="51" t="s">
        <v>33</v>
      </c>
      <c r="O54" s="49"/>
    </row>
    <row r="55" spans="1:15" ht="21" customHeight="1" x14ac:dyDescent="0.25">
      <c r="A55" s="46"/>
      <c r="B55" s="20" t="s">
        <v>56</v>
      </c>
      <c r="C55" s="27" t="s">
        <v>13</v>
      </c>
      <c r="D55" s="28" t="s">
        <v>21</v>
      </c>
      <c r="E55" s="29" t="s">
        <v>22</v>
      </c>
      <c r="F55" s="30" t="s">
        <v>23</v>
      </c>
      <c r="G55" s="21" t="s">
        <v>24</v>
      </c>
      <c r="H55" s="21" t="s">
        <v>25</v>
      </c>
      <c r="I55" s="31" t="s">
        <v>26</v>
      </c>
      <c r="J55" s="31"/>
      <c r="K55" s="31"/>
      <c r="L55" s="31"/>
      <c r="M55" s="27" t="s">
        <v>27</v>
      </c>
      <c r="N55" s="27" t="s">
        <v>28</v>
      </c>
      <c r="O55" s="49"/>
    </row>
    <row r="56" spans="1:15" ht="33" customHeight="1" x14ac:dyDescent="0.25">
      <c r="A56" s="48"/>
      <c r="B56" s="20"/>
      <c r="C56" s="27"/>
      <c r="D56" s="28"/>
      <c r="E56" s="29"/>
      <c r="F56" s="30"/>
      <c r="G56" s="21"/>
      <c r="H56" s="21"/>
      <c r="I56" s="32" t="s">
        <v>29</v>
      </c>
      <c r="J56" s="33" t="s">
        <v>30</v>
      </c>
      <c r="K56" s="33" t="s">
        <v>31</v>
      </c>
      <c r="L56" s="33" t="s">
        <v>32</v>
      </c>
      <c r="M56" s="27"/>
      <c r="N56" s="27"/>
      <c r="O56" s="49"/>
    </row>
    <row r="57" spans="1:15" ht="22.5" customHeight="1" x14ac:dyDescent="0.25">
      <c r="A57" s="50"/>
      <c r="B57" s="20"/>
      <c r="C57" s="27"/>
      <c r="D57" s="28"/>
      <c r="E57" s="34">
        <f>SUM(F57,G57,H57,M57,N57)</f>
        <v>1</v>
      </c>
      <c r="F57" s="66" t="s">
        <v>33</v>
      </c>
      <c r="G57" s="35" t="s">
        <v>33</v>
      </c>
      <c r="H57" s="35">
        <v>1</v>
      </c>
      <c r="I57" s="33" t="s">
        <v>33</v>
      </c>
      <c r="J57" s="33" t="s">
        <v>33</v>
      </c>
      <c r="K57" s="33" t="s">
        <v>33</v>
      </c>
      <c r="L57" s="35">
        <v>1</v>
      </c>
      <c r="M57" s="51" t="s">
        <v>33</v>
      </c>
      <c r="N57" s="51" t="s">
        <v>33</v>
      </c>
      <c r="O57" s="52"/>
    </row>
    <row r="58" spans="1:15" ht="29.25" customHeight="1" x14ac:dyDescent="0.25">
      <c r="A58" s="40" t="s">
        <v>57</v>
      </c>
      <c r="B58" s="13" t="s">
        <v>58</v>
      </c>
      <c r="C58" s="8" t="s">
        <v>13</v>
      </c>
      <c r="D58" s="14" t="s">
        <v>14</v>
      </c>
      <c r="E58" s="15">
        <f>SUM(F58:N58)</f>
        <v>226556.23327999999</v>
      </c>
      <c r="F58" s="16">
        <f>SUM(F59:F60)</f>
        <v>61048.52882</v>
      </c>
      <c r="G58" s="16">
        <f>SUM(G59:G60)</f>
        <v>53245.428370000001</v>
      </c>
      <c r="H58" s="17">
        <f>SUM(H59:H60)</f>
        <v>73129.276089999999</v>
      </c>
      <c r="I58" s="17"/>
      <c r="J58" s="17"/>
      <c r="K58" s="17"/>
      <c r="L58" s="17"/>
      <c r="M58" s="16">
        <f>SUM(M59:M60)</f>
        <v>19158</v>
      </c>
      <c r="N58" s="16">
        <f>SUM(N59:N60)</f>
        <v>19975</v>
      </c>
      <c r="O58" s="47" t="s">
        <v>59</v>
      </c>
    </row>
    <row r="59" spans="1:15" ht="32.25" customHeight="1" x14ac:dyDescent="0.25">
      <c r="A59" s="40"/>
      <c r="B59" s="13"/>
      <c r="C59" s="8"/>
      <c r="D59" s="18" t="s">
        <v>16</v>
      </c>
      <c r="E59" s="15">
        <f>SUM(F59:N59)</f>
        <v>78677.59</v>
      </c>
      <c r="F59" s="16">
        <f>F62</f>
        <v>46765</v>
      </c>
      <c r="G59" s="16">
        <f>G62</f>
        <v>0</v>
      </c>
      <c r="H59" s="17">
        <f>H62</f>
        <v>31912.59</v>
      </c>
      <c r="I59" s="17"/>
      <c r="J59" s="17"/>
      <c r="K59" s="17"/>
      <c r="L59" s="17"/>
      <c r="M59" s="16">
        <f>M62</f>
        <v>0</v>
      </c>
      <c r="N59" s="16">
        <f>N62</f>
        <v>0</v>
      </c>
      <c r="O59" s="49"/>
    </row>
    <row r="60" spans="1:15" ht="42" customHeight="1" x14ac:dyDescent="0.25">
      <c r="A60" s="40"/>
      <c r="B60" s="13"/>
      <c r="C60" s="8"/>
      <c r="D60" s="18" t="s">
        <v>17</v>
      </c>
      <c r="E60" s="15">
        <f>SUM(F60:N60)</f>
        <v>147878.64328000002</v>
      </c>
      <c r="F60" s="16">
        <f>F63+F68+F73+F78+F83</f>
        <v>14283.52882</v>
      </c>
      <c r="G60" s="16">
        <f>G63+G68+G73+G78+G83</f>
        <v>53245.428370000001</v>
      </c>
      <c r="H60" s="17">
        <f>H63+H68+H73+H78+H83</f>
        <v>41216.686090000003</v>
      </c>
      <c r="I60" s="17"/>
      <c r="J60" s="17"/>
      <c r="K60" s="17"/>
      <c r="L60" s="17"/>
      <c r="M60" s="16">
        <f>M63+M68+M73+M78+M83</f>
        <v>19158</v>
      </c>
      <c r="N60" s="16">
        <f>N63+N68+N73+N78+N83</f>
        <v>19975</v>
      </c>
      <c r="O60" s="49"/>
    </row>
    <row r="61" spans="1:15" ht="21.75" customHeight="1" x14ac:dyDescent="0.25">
      <c r="A61" s="19" t="s">
        <v>60</v>
      </c>
      <c r="B61" s="20" t="s">
        <v>61</v>
      </c>
      <c r="C61" s="21" t="s">
        <v>13</v>
      </c>
      <c r="D61" s="22" t="s">
        <v>14</v>
      </c>
      <c r="E61" s="23">
        <f>SUM(F61:N61)</f>
        <v>101804.65156</v>
      </c>
      <c r="F61" s="24">
        <f>SUM(F62:F63)</f>
        <v>59814.401559999998</v>
      </c>
      <c r="G61" s="24">
        <f>SUM(G62:G63)</f>
        <v>0</v>
      </c>
      <c r="H61" s="25">
        <f>SUM(H62:L63)</f>
        <v>41990.25</v>
      </c>
      <c r="I61" s="25"/>
      <c r="J61" s="25"/>
      <c r="K61" s="25"/>
      <c r="L61" s="25"/>
      <c r="M61" s="24">
        <f>SUM(M62:M63)</f>
        <v>0</v>
      </c>
      <c r="N61" s="24">
        <f>SUM(N62:N63)</f>
        <v>0</v>
      </c>
      <c r="O61" s="49"/>
    </row>
    <row r="62" spans="1:15" ht="29.25" customHeight="1" x14ac:dyDescent="0.25">
      <c r="A62" s="19"/>
      <c r="B62" s="20"/>
      <c r="C62" s="21"/>
      <c r="D62" s="26" t="s">
        <v>16</v>
      </c>
      <c r="E62" s="23">
        <f t="shared" ref="E62:E63" si="5">SUM(F62:N62)</f>
        <v>78677.59</v>
      </c>
      <c r="F62" s="24">
        <v>46765</v>
      </c>
      <c r="G62" s="24">
        <v>0</v>
      </c>
      <c r="H62" s="25">
        <v>31912.59</v>
      </c>
      <c r="I62" s="25"/>
      <c r="J62" s="25"/>
      <c r="K62" s="25"/>
      <c r="L62" s="25"/>
      <c r="M62" s="24">
        <v>0</v>
      </c>
      <c r="N62" s="24">
        <v>0</v>
      </c>
      <c r="O62" s="49"/>
    </row>
    <row r="63" spans="1:15" ht="47.25" customHeight="1" x14ac:dyDescent="0.25">
      <c r="A63" s="19"/>
      <c r="B63" s="20"/>
      <c r="C63" s="21"/>
      <c r="D63" s="26" t="s">
        <v>17</v>
      </c>
      <c r="E63" s="23">
        <f t="shared" si="5"/>
        <v>23127.061560000002</v>
      </c>
      <c r="F63" s="24">
        <v>13049.40156</v>
      </c>
      <c r="G63" s="24">
        <v>0</v>
      </c>
      <c r="H63" s="25">
        <v>10077.66</v>
      </c>
      <c r="I63" s="25"/>
      <c r="J63" s="25"/>
      <c r="K63" s="25"/>
      <c r="L63" s="25"/>
      <c r="M63" s="24">
        <v>0</v>
      </c>
      <c r="N63" s="24">
        <v>0</v>
      </c>
      <c r="O63" s="49"/>
    </row>
    <row r="64" spans="1:15" ht="20.25" customHeight="1" x14ac:dyDescent="0.25">
      <c r="A64" s="19"/>
      <c r="B64" s="20" t="s">
        <v>62</v>
      </c>
      <c r="C64" s="27" t="s">
        <v>13</v>
      </c>
      <c r="D64" s="28" t="s">
        <v>21</v>
      </c>
      <c r="E64" s="29" t="s">
        <v>22</v>
      </c>
      <c r="F64" s="30" t="s">
        <v>23</v>
      </c>
      <c r="G64" s="21" t="s">
        <v>24</v>
      </c>
      <c r="H64" s="21" t="s">
        <v>25</v>
      </c>
      <c r="I64" s="31" t="s">
        <v>26</v>
      </c>
      <c r="J64" s="31"/>
      <c r="K64" s="31"/>
      <c r="L64" s="31"/>
      <c r="M64" s="27" t="s">
        <v>27</v>
      </c>
      <c r="N64" s="27" t="s">
        <v>28</v>
      </c>
      <c r="O64" s="49"/>
    </row>
    <row r="65" spans="1:15" ht="33" customHeight="1" x14ac:dyDescent="0.25">
      <c r="A65" s="19"/>
      <c r="B65" s="20"/>
      <c r="C65" s="27"/>
      <c r="D65" s="28"/>
      <c r="E65" s="29"/>
      <c r="F65" s="30"/>
      <c r="G65" s="21"/>
      <c r="H65" s="21"/>
      <c r="I65" s="32" t="s">
        <v>29</v>
      </c>
      <c r="J65" s="33" t="s">
        <v>30</v>
      </c>
      <c r="K65" s="33" t="s">
        <v>31</v>
      </c>
      <c r="L65" s="33" t="s">
        <v>32</v>
      </c>
      <c r="M65" s="27"/>
      <c r="N65" s="27"/>
      <c r="O65" s="49"/>
    </row>
    <row r="66" spans="1:15" ht="19.5" customHeight="1" x14ac:dyDescent="0.25">
      <c r="A66" s="19"/>
      <c r="B66" s="20"/>
      <c r="C66" s="27"/>
      <c r="D66" s="28"/>
      <c r="E66" s="34">
        <f>SUM(F66,G66,H66,M66,N66)</f>
        <v>59757</v>
      </c>
      <c r="F66" s="35">
        <v>24058</v>
      </c>
      <c r="G66" s="35">
        <v>19773</v>
      </c>
      <c r="H66" s="35">
        <v>15926</v>
      </c>
      <c r="I66" s="35" t="s">
        <v>33</v>
      </c>
      <c r="J66" s="35" t="s">
        <v>33</v>
      </c>
      <c r="K66" s="35" t="s">
        <v>33</v>
      </c>
      <c r="L66" s="35">
        <v>15926</v>
      </c>
      <c r="M66" s="36" t="s">
        <v>33</v>
      </c>
      <c r="N66" s="36" t="s">
        <v>33</v>
      </c>
      <c r="O66" s="52"/>
    </row>
    <row r="67" spans="1:15" ht="20.25" customHeight="1" x14ac:dyDescent="0.25">
      <c r="A67" s="19" t="s">
        <v>63</v>
      </c>
      <c r="B67" s="20" t="s">
        <v>64</v>
      </c>
      <c r="C67" s="21" t="s">
        <v>13</v>
      </c>
      <c r="D67" s="22" t="s">
        <v>14</v>
      </c>
      <c r="E67" s="23">
        <f>SUM(F67:N67)</f>
        <v>583.15930000000003</v>
      </c>
      <c r="F67" s="24">
        <f>SUM(F68:F68)</f>
        <v>0</v>
      </c>
      <c r="G67" s="24">
        <f>SUM(G68:G68)</f>
        <v>0</v>
      </c>
      <c r="H67" s="25">
        <f>SUM(H68:H68)</f>
        <v>583.15930000000003</v>
      </c>
      <c r="I67" s="25"/>
      <c r="J67" s="25"/>
      <c r="K67" s="25"/>
      <c r="L67" s="25"/>
      <c r="M67" s="24">
        <f>SUM(M68:M68)</f>
        <v>0</v>
      </c>
      <c r="N67" s="24">
        <f>SUM(N68:N68)</f>
        <v>0</v>
      </c>
      <c r="O67" s="47" t="s">
        <v>15</v>
      </c>
    </row>
    <row r="68" spans="1:15" ht="51" customHeight="1" x14ac:dyDescent="0.25">
      <c r="A68" s="19"/>
      <c r="B68" s="20"/>
      <c r="C68" s="21"/>
      <c r="D68" s="26" t="s">
        <v>17</v>
      </c>
      <c r="E68" s="23">
        <f>SUM(F68:N68)</f>
        <v>583.15930000000003</v>
      </c>
      <c r="F68" s="24">
        <v>0</v>
      </c>
      <c r="G68" s="24">
        <v>0</v>
      </c>
      <c r="H68" s="25">
        <v>583.15930000000003</v>
      </c>
      <c r="I68" s="25"/>
      <c r="J68" s="25"/>
      <c r="K68" s="25"/>
      <c r="L68" s="25"/>
      <c r="M68" s="24">
        <v>0</v>
      </c>
      <c r="N68" s="24">
        <v>0</v>
      </c>
      <c r="O68" s="49"/>
    </row>
    <row r="69" spans="1:15" ht="18.75" customHeight="1" x14ac:dyDescent="0.25">
      <c r="A69" s="19"/>
      <c r="B69" s="20" t="s">
        <v>54</v>
      </c>
      <c r="C69" s="27" t="s">
        <v>13</v>
      </c>
      <c r="D69" s="28" t="s">
        <v>21</v>
      </c>
      <c r="E69" s="29" t="s">
        <v>22</v>
      </c>
      <c r="F69" s="30" t="s">
        <v>23</v>
      </c>
      <c r="G69" s="21" t="s">
        <v>24</v>
      </c>
      <c r="H69" s="21" t="s">
        <v>25</v>
      </c>
      <c r="I69" s="31" t="s">
        <v>26</v>
      </c>
      <c r="J69" s="31"/>
      <c r="K69" s="31"/>
      <c r="L69" s="31"/>
      <c r="M69" s="27" t="s">
        <v>27</v>
      </c>
      <c r="N69" s="27" t="s">
        <v>28</v>
      </c>
      <c r="O69" s="49"/>
    </row>
    <row r="70" spans="1:15" ht="35.25" customHeight="1" x14ac:dyDescent="0.25">
      <c r="A70" s="19"/>
      <c r="B70" s="20"/>
      <c r="C70" s="27"/>
      <c r="D70" s="28"/>
      <c r="E70" s="29"/>
      <c r="F70" s="30"/>
      <c r="G70" s="21"/>
      <c r="H70" s="21"/>
      <c r="I70" s="32" t="s">
        <v>29</v>
      </c>
      <c r="J70" s="33" t="s">
        <v>30</v>
      </c>
      <c r="K70" s="33" t="s">
        <v>31</v>
      </c>
      <c r="L70" s="33" t="s">
        <v>32</v>
      </c>
      <c r="M70" s="27"/>
      <c r="N70" s="27"/>
      <c r="O70" s="49"/>
    </row>
    <row r="71" spans="1:15" ht="21.75" customHeight="1" x14ac:dyDescent="0.25">
      <c r="A71" s="19"/>
      <c r="B71" s="20"/>
      <c r="C71" s="27"/>
      <c r="D71" s="28"/>
      <c r="E71" s="45" t="s">
        <v>33</v>
      </c>
      <c r="F71" s="35" t="s">
        <v>33</v>
      </c>
      <c r="G71" s="35" t="s">
        <v>33</v>
      </c>
      <c r="H71" s="35" t="s">
        <v>33</v>
      </c>
      <c r="I71" s="35" t="s">
        <v>33</v>
      </c>
      <c r="J71" s="35" t="s">
        <v>33</v>
      </c>
      <c r="K71" s="35" t="s">
        <v>33</v>
      </c>
      <c r="L71" s="35" t="s">
        <v>33</v>
      </c>
      <c r="M71" s="35" t="s">
        <v>33</v>
      </c>
      <c r="N71" s="35" t="s">
        <v>33</v>
      </c>
      <c r="O71" s="49"/>
    </row>
    <row r="72" spans="1:15" ht="22.5" customHeight="1" x14ac:dyDescent="0.25">
      <c r="A72" s="19" t="s">
        <v>65</v>
      </c>
      <c r="B72" s="20" t="s">
        <v>66</v>
      </c>
      <c r="C72" s="21" t="s">
        <v>13</v>
      </c>
      <c r="D72" s="22" t="s">
        <v>14</v>
      </c>
      <c r="E72" s="23">
        <f>SUM(F72:N72)</f>
        <v>13484</v>
      </c>
      <c r="F72" s="24">
        <f>SUM(F73:F73)</f>
        <v>0</v>
      </c>
      <c r="G72" s="24">
        <f>SUM(G73:G73)</f>
        <v>8484</v>
      </c>
      <c r="H72" s="25">
        <f>SUM(H73:H73)</f>
        <v>5000</v>
      </c>
      <c r="I72" s="25"/>
      <c r="J72" s="25"/>
      <c r="K72" s="25"/>
      <c r="L72" s="25"/>
      <c r="M72" s="24">
        <f>SUM(M73:M73)</f>
        <v>0</v>
      </c>
      <c r="N72" s="24">
        <f>SUM(N73:N73)</f>
        <v>0</v>
      </c>
      <c r="O72" s="49"/>
    </row>
    <row r="73" spans="1:15" ht="40.5" customHeight="1" x14ac:dyDescent="0.25">
      <c r="A73" s="19"/>
      <c r="B73" s="20"/>
      <c r="C73" s="21"/>
      <c r="D73" s="26" t="s">
        <v>17</v>
      </c>
      <c r="E73" s="23">
        <f>SUM(F73:N73)</f>
        <v>13484</v>
      </c>
      <c r="F73" s="24">
        <v>0</v>
      </c>
      <c r="G73" s="24">
        <v>8484</v>
      </c>
      <c r="H73" s="25">
        <v>5000</v>
      </c>
      <c r="I73" s="25"/>
      <c r="J73" s="25"/>
      <c r="K73" s="25"/>
      <c r="L73" s="25"/>
      <c r="M73" s="24">
        <v>0</v>
      </c>
      <c r="N73" s="24">
        <v>0</v>
      </c>
      <c r="O73" s="49"/>
    </row>
    <row r="74" spans="1:15" ht="21" customHeight="1" x14ac:dyDescent="0.25">
      <c r="A74" s="19"/>
      <c r="B74" s="20" t="s">
        <v>67</v>
      </c>
      <c r="C74" s="27" t="s">
        <v>13</v>
      </c>
      <c r="D74" s="28" t="s">
        <v>21</v>
      </c>
      <c r="E74" s="29" t="s">
        <v>22</v>
      </c>
      <c r="F74" s="30" t="s">
        <v>23</v>
      </c>
      <c r="G74" s="21" t="s">
        <v>24</v>
      </c>
      <c r="H74" s="21" t="s">
        <v>25</v>
      </c>
      <c r="I74" s="31" t="s">
        <v>26</v>
      </c>
      <c r="J74" s="31"/>
      <c r="K74" s="31"/>
      <c r="L74" s="31"/>
      <c r="M74" s="27" t="s">
        <v>27</v>
      </c>
      <c r="N74" s="27" t="s">
        <v>28</v>
      </c>
      <c r="O74" s="49"/>
    </row>
    <row r="75" spans="1:15" ht="33" customHeight="1" x14ac:dyDescent="0.25">
      <c r="A75" s="19"/>
      <c r="B75" s="20"/>
      <c r="C75" s="27"/>
      <c r="D75" s="28"/>
      <c r="E75" s="29"/>
      <c r="F75" s="30"/>
      <c r="G75" s="21"/>
      <c r="H75" s="21"/>
      <c r="I75" s="32" t="s">
        <v>29</v>
      </c>
      <c r="J75" s="33" t="s">
        <v>30</v>
      </c>
      <c r="K75" s="33" t="s">
        <v>31</v>
      </c>
      <c r="L75" s="33" t="s">
        <v>32</v>
      </c>
      <c r="M75" s="27"/>
      <c r="N75" s="27"/>
      <c r="O75" s="49"/>
    </row>
    <row r="76" spans="1:15" ht="22.5" customHeight="1" x14ac:dyDescent="0.25">
      <c r="A76" s="19"/>
      <c r="B76" s="20"/>
      <c r="C76" s="27"/>
      <c r="D76" s="28"/>
      <c r="E76" s="34">
        <f>SUM(F76,G76,H76,M76,N76)</f>
        <v>12500</v>
      </c>
      <c r="F76" s="35">
        <v>0</v>
      </c>
      <c r="G76" s="35">
        <v>9000</v>
      </c>
      <c r="H76" s="35">
        <v>3500</v>
      </c>
      <c r="I76" s="35" t="s">
        <v>33</v>
      </c>
      <c r="J76" s="35" t="s">
        <v>33</v>
      </c>
      <c r="K76" s="35" t="s">
        <v>33</v>
      </c>
      <c r="L76" s="35">
        <v>3500</v>
      </c>
      <c r="M76" s="36" t="s">
        <v>33</v>
      </c>
      <c r="N76" s="36" t="s">
        <v>33</v>
      </c>
      <c r="O76" s="49"/>
    </row>
    <row r="77" spans="1:15" ht="33" customHeight="1" x14ac:dyDescent="0.25">
      <c r="A77" s="19" t="s">
        <v>68</v>
      </c>
      <c r="B77" s="20" t="s">
        <v>69</v>
      </c>
      <c r="C77" s="21" t="s">
        <v>13</v>
      </c>
      <c r="D77" s="22" t="s">
        <v>14</v>
      </c>
      <c r="E77" s="23">
        <f>SUM(F77:N77)</f>
        <v>44160.871169999999</v>
      </c>
      <c r="F77" s="24">
        <f>SUM(F78:F78)</f>
        <v>0</v>
      </c>
      <c r="G77" s="24">
        <f>SUM(G78:G78)</f>
        <v>44160.871169999999</v>
      </c>
      <c r="H77" s="25">
        <f>SUM(H78:H78)</f>
        <v>0</v>
      </c>
      <c r="I77" s="25"/>
      <c r="J77" s="25"/>
      <c r="K77" s="25"/>
      <c r="L77" s="25"/>
      <c r="M77" s="24">
        <f>SUM(M78:M78)</f>
        <v>0</v>
      </c>
      <c r="N77" s="24">
        <f>SUM(N78:N78)</f>
        <v>0</v>
      </c>
      <c r="O77" s="49"/>
    </row>
    <row r="78" spans="1:15" ht="63" customHeight="1" x14ac:dyDescent="0.25">
      <c r="A78" s="19"/>
      <c r="B78" s="20"/>
      <c r="C78" s="21"/>
      <c r="D78" s="26" t="s">
        <v>17</v>
      </c>
      <c r="E78" s="23">
        <f>SUM(F78:N78)</f>
        <v>44160.871169999999</v>
      </c>
      <c r="F78" s="24">
        <v>0</v>
      </c>
      <c r="G78" s="24">
        <v>44160.871169999999</v>
      </c>
      <c r="H78" s="25">
        <v>0</v>
      </c>
      <c r="I78" s="25"/>
      <c r="J78" s="25"/>
      <c r="K78" s="25"/>
      <c r="L78" s="25"/>
      <c r="M78" s="24">
        <v>0</v>
      </c>
      <c r="N78" s="24">
        <v>0</v>
      </c>
      <c r="O78" s="49"/>
    </row>
    <row r="79" spans="1:15" ht="18" customHeight="1" x14ac:dyDescent="0.25">
      <c r="A79" s="19"/>
      <c r="B79" s="20" t="s">
        <v>62</v>
      </c>
      <c r="C79" s="27" t="s">
        <v>13</v>
      </c>
      <c r="D79" s="28" t="s">
        <v>21</v>
      </c>
      <c r="E79" s="29" t="s">
        <v>22</v>
      </c>
      <c r="F79" s="30" t="s">
        <v>23</v>
      </c>
      <c r="G79" s="21" t="s">
        <v>24</v>
      </c>
      <c r="H79" s="21" t="s">
        <v>25</v>
      </c>
      <c r="I79" s="31" t="s">
        <v>26</v>
      </c>
      <c r="J79" s="31"/>
      <c r="K79" s="31"/>
      <c r="L79" s="31"/>
      <c r="M79" s="27" t="s">
        <v>27</v>
      </c>
      <c r="N79" s="27" t="s">
        <v>28</v>
      </c>
      <c r="O79" s="49"/>
    </row>
    <row r="80" spans="1:15" ht="37.5" customHeight="1" x14ac:dyDescent="0.25">
      <c r="A80" s="19"/>
      <c r="B80" s="20"/>
      <c r="C80" s="27"/>
      <c r="D80" s="28"/>
      <c r="E80" s="29"/>
      <c r="F80" s="30"/>
      <c r="G80" s="21"/>
      <c r="H80" s="21"/>
      <c r="I80" s="32" t="s">
        <v>29</v>
      </c>
      <c r="J80" s="33" t="s">
        <v>30</v>
      </c>
      <c r="K80" s="33" t="s">
        <v>31</v>
      </c>
      <c r="L80" s="33" t="s">
        <v>32</v>
      </c>
      <c r="M80" s="27"/>
      <c r="N80" s="27"/>
      <c r="O80" s="49"/>
    </row>
    <row r="81" spans="1:15" ht="21" customHeight="1" x14ac:dyDescent="0.25">
      <c r="A81" s="19"/>
      <c r="B81" s="20"/>
      <c r="C81" s="27"/>
      <c r="D81" s="28"/>
      <c r="E81" s="34">
        <f>SUM(F81,G81,H81,M81,N81)</f>
        <v>43831</v>
      </c>
      <c r="F81" s="35">
        <v>24058</v>
      </c>
      <c r="G81" s="35">
        <v>19773</v>
      </c>
      <c r="H81" s="35">
        <v>0</v>
      </c>
      <c r="I81" s="35" t="s">
        <v>33</v>
      </c>
      <c r="J81" s="35" t="s">
        <v>33</v>
      </c>
      <c r="K81" s="35" t="s">
        <v>33</v>
      </c>
      <c r="L81" s="35">
        <v>0</v>
      </c>
      <c r="M81" s="36">
        <v>0</v>
      </c>
      <c r="N81" s="36">
        <v>0</v>
      </c>
      <c r="O81" s="49"/>
    </row>
    <row r="82" spans="1:15" ht="22.5" customHeight="1" x14ac:dyDescent="0.25">
      <c r="A82" s="19" t="s">
        <v>70</v>
      </c>
      <c r="B82" s="20" t="s">
        <v>71</v>
      </c>
      <c r="C82" s="21" t="s">
        <v>13</v>
      </c>
      <c r="D82" s="22" t="s">
        <v>14</v>
      </c>
      <c r="E82" s="23">
        <f>SUM(F82:N82)</f>
        <v>66523.551250000004</v>
      </c>
      <c r="F82" s="24">
        <f>SUM(F83:F83)</f>
        <v>1234.12726</v>
      </c>
      <c r="G82" s="24">
        <f>SUM(G83:G83)</f>
        <v>600.55719999999997</v>
      </c>
      <c r="H82" s="25">
        <f>SUM(H83:H83)</f>
        <v>25555.866790000004</v>
      </c>
      <c r="I82" s="25"/>
      <c r="J82" s="25"/>
      <c r="K82" s="25"/>
      <c r="L82" s="25"/>
      <c r="M82" s="24">
        <f>SUM(M83:M83)</f>
        <v>19158</v>
      </c>
      <c r="N82" s="24">
        <f>SUM(N83:N83)</f>
        <v>19975</v>
      </c>
      <c r="O82" s="49"/>
    </row>
    <row r="83" spans="1:15" ht="48.75" customHeight="1" x14ac:dyDescent="0.25">
      <c r="A83" s="19"/>
      <c r="B83" s="20"/>
      <c r="C83" s="21"/>
      <c r="D83" s="26" t="s">
        <v>17</v>
      </c>
      <c r="E83" s="23">
        <f>SUM(F83:N83)</f>
        <v>66523.551250000004</v>
      </c>
      <c r="F83" s="24">
        <v>1234.12726</v>
      </c>
      <c r="G83" s="24">
        <v>600.55719999999997</v>
      </c>
      <c r="H83" s="25">
        <f>20562.08534+1629.38145+600+1000+1764.4</f>
        <v>25555.866790000004</v>
      </c>
      <c r="I83" s="25"/>
      <c r="J83" s="25"/>
      <c r="K83" s="25"/>
      <c r="L83" s="25"/>
      <c r="M83" s="24">
        <v>19158</v>
      </c>
      <c r="N83" s="24">
        <v>19975</v>
      </c>
      <c r="O83" s="49"/>
    </row>
    <row r="84" spans="1:15" ht="21" customHeight="1" x14ac:dyDescent="0.25">
      <c r="A84" s="19"/>
      <c r="B84" s="20" t="s">
        <v>72</v>
      </c>
      <c r="C84" s="27" t="s">
        <v>13</v>
      </c>
      <c r="D84" s="28" t="s">
        <v>21</v>
      </c>
      <c r="E84" s="29" t="s">
        <v>22</v>
      </c>
      <c r="F84" s="30" t="s">
        <v>23</v>
      </c>
      <c r="G84" s="21" t="s">
        <v>24</v>
      </c>
      <c r="H84" s="21" t="s">
        <v>25</v>
      </c>
      <c r="I84" s="31" t="s">
        <v>26</v>
      </c>
      <c r="J84" s="31"/>
      <c r="K84" s="31"/>
      <c r="L84" s="31"/>
      <c r="M84" s="27" t="s">
        <v>27</v>
      </c>
      <c r="N84" s="27" t="s">
        <v>28</v>
      </c>
      <c r="O84" s="49"/>
    </row>
    <row r="85" spans="1:15" ht="37.5" customHeight="1" x14ac:dyDescent="0.25">
      <c r="A85" s="19"/>
      <c r="B85" s="20"/>
      <c r="C85" s="27"/>
      <c r="D85" s="28"/>
      <c r="E85" s="29"/>
      <c r="F85" s="30"/>
      <c r="G85" s="21"/>
      <c r="H85" s="21"/>
      <c r="I85" s="32" t="s">
        <v>29</v>
      </c>
      <c r="J85" s="33" t="s">
        <v>30</v>
      </c>
      <c r="K85" s="33" t="s">
        <v>31</v>
      </c>
      <c r="L85" s="33" t="s">
        <v>32</v>
      </c>
      <c r="M85" s="27"/>
      <c r="N85" s="27"/>
      <c r="O85" s="49"/>
    </row>
    <row r="86" spans="1:15" ht="21" customHeight="1" x14ac:dyDescent="0.25">
      <c r="A86" s="19"/>
      <c r="B86" s="20"/>
      <c r="C86" s="27"/>
      <c r="D86" s="28"/>
      <c r="E86" s="34">
        <f>SUM(F86,G86,H86,M86,N86)</f>
        <v>50055</v>
      </c>
      <c r="F86" s="35">
        <v>24058</v>
      </c>
      <c r="G86" s="35">
        <v>19773</v>
      </c>
      <c r="H86" s="35">
        <v>6224</v>
      </c>
      <c r="I86" s="35" t="s">
        <v>33</v>
      </c>
      <c r="J86" s="35" t="s">
        <v>33</v>
      </c>
      <c r="K86" s="35" t="s">
        <v>33</v>
      </c>
      <c r="L86" s="35">
        <v>6224</v>
      </c>
      <c r="M86" s="36">
        <v>0</v>
      </c>
      <c r="N86" s="36">
        <v>0</v>
      </c>
      <c r="O86" s="52"/>
    </row>
    <row r="87" spans="1:15" ht="25.5" customHeight="1" x14ac:dyDescent="0.25">
      <c r="A87" s="40"/>
      <c r="B87" s="41" t="s">
        <v>73</v>
      </c>
      <c r="C87" s="42" t="s">
        <v>13</v>
      </c>
      <c r="D87" s="43" t="s">
        <v>14</v>
      </c>
      <c r="E87" s="15">
        <f>SUM(F87:N87)</f>
        <v>466337.72223000001</v>
      </c>
      <c r="F87" s="16">
        <f>SUM(F88:F89)</f>
        <v>70147.158670000004</v>
      </c>
      <c r="G87" s="16">
        <f>SUM(G88:G89)</f>
        <v>63828.761790000004</v>
      </c>
      <c r="H87" s="17">
        <f>SUM(H88:H89)</f>
        <v>229847.34372999999</v>
      </c>
      <c r="I87" s="17"/>
      <c r="J87" s="17"/>
      <c r="K87" s="17"/>
      <c r="L87" s="17"/>
      <c r="M87" s="16">
        <f>SUM(M88:M89)</f>
        <v>74539.458039999998</v>
      </c>
      <c r="N87" s="16">
        <f>SUM(N88:N89)</f>
        <v>27975</v>
      </c>
      <c r="O87" s="8"/>
    </row>
    <row r="88" spans="1:15" ht="38.25" customHeight="1" x14ac:dyDescent="0.25">
      <c r="A88" s="40"/>
      <c r="B88" s="41"/>
      <c r="C88" s="42"/>
      <c r="D88" s="44" t="s">
        <v>16</v>
      </c>
      <c r="E88" s="15">
        <f>SUM(F88:N88)</f>
        <v>78677.59</v>
      </c>
      <c r="F88" s="16">
        <f>F29+F59</f>
        <v>46765</v>
      </c>
      <c r="G88" s="16">
        <f>G29+G59</f>
        <v>0</v>
      </c>
      <c r="H88" s="17">
        <f>H29+H59+H44</f>
        <v>31912.59</v>
      </c>
      <c r="I88" s="17"/>
      <c r="J88" s="17"/>
      <c r="K88" s="17"/>
      <c r="L88" s="17"/>
      <c r="M88" s="16">
        <f>M29+M59</f>
        <v>0</v>
      </c>
      <c r="N88" s="16">
        <f>N29+N59</f>
        <v>0</v>
      </c>
      <c r="O88" s="8"/>
    </row>
    <row r="89" spans="1:15" ht="38.25" customHeight="1" x14ac:dyDescent="0.25">
      <c r="A89" s="40"/>
      <c r="B89" s="41"/>
      <c r="C89" s="42"/>
      <c r="D89" s="44" t="s">
        <v>17</v>
      </c>
      <c r="E89" s="15">
        <f t="shared" ref="E89" si="6">SUM(F89:N89)</f>
        <v>387660.13222999999</v>
      </c>
      <c r="F89" s="16">
        <f>F30+F45+F60</f>
        <v>23382.158669999997</v>
      </c>
      <c r="G89" s="16">
        <f>G30+G45+G60</f>
        <v>63828.761790000004</v>
      </c>
      <c r="H89" s="17">
        <f>H30+H45+H60</f>
        <v>197934.75373</v>
      </c>
      <c r="I89" s="17"/>
      <c r="J89" s="17"/>
      <c r="K89" s="17"/>
      <c r="L89" s="17"/>
      <c r="M89" s="16">
        <f>M30+M45+M60</f>
        <v>74539.458039999998</v>
      </c>
      <c r="N89" s="16">
        <f>N30+N45+N60</f>
        <v>27975</v>
      </c>
      <c r="O89" s="8"/>
    </row>
    <row r="90" spans="1:15" ht="35.25" customHeight="1" x14ac:dyDescent="0.25">
      <c r="A90" s="12" t="s">
        <v>74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ht="19.5" customHeight="1" x14ac:dyDescent="0.25">
      <c r="A91" s="7">
        <v>5</v>
      </c>
      <c r="B91" s="13" t="s">
        <v>75</v>
      </c>
      <c r="C91" s="8" t="s">
        <v>13</v>
      </c>
      <c r="D91" s="14" t="s">
        <v>14</v>
      </c>
      <c r="E91" s="15">
        <f>SUM(F91:N91)</f>
        <v>44797.909220000001</v>
      </c>
      <c r="F91" s="16">
        <f>SUM(F92:F92)</f>
        <v>6474.2121699999998</v>
      </c>
      <c r="G91" s="16">
        <f>SUM(G92:G92)</f>
        <v>3021.1549599999998</v>
      </c>
      <c r="H91" s="17">
        <f>SUM(H92:H92)</f>
        <v>25742.542089999999</v>
      </c>
      <c r="I91" s="17"/>
      <c r="J91" s="17"/>
      <c r="K91" s="17"/>
      <c r="L91" s="17"/>
      <c r="M91" s="16">
        <f>SUM(M92:M92)</f>
        <v>4780</v>
      </c>
      <c r="N91" s="16">
        <f>SUM(N92:N92)</f>
        <v>4780</v>
      </c>
      <c r="O91" s="47" t="s">
        <v>76</v>
      </c>
    </row>
    <row r="92" spans="1:15" ht="38.25" customHeight="1" x14ac:dyDescent="0.25">
      <c r="A92" s="7"/>
      <c r="B92" s="13"/>
      <c r="C92" s="8"/>
      <c r="D92" s="18" t="s">
        <v>17</v>
      </c>
      <c r="E92" s="15">
        <f>SUM(F92:N92)</f>
        <v>44797.909220000001</v>
      </c>
      <c r="F92" s="16">
        <f>F94</f>
        <v>6474.2121699999998</v>
      </c>
      <c r="G92" s="16">
        <f>G94</f>
        <v>3021.1549599999998</v>
      </c>
      <c r="H92" s="17">
        <f>H94</f>
        <v>25742.542089999999</v>
      </c>
      <c r="I92" s="17"/>
      <c r="J92" s="17"/>
      <c r="K92" s="17"/>
      <c r="L92" s="17"/>
      <c r="M92" s="16">
        <f>M94</f>
        <v>4780</v>
      </c>
      <c r="N92" s="16">
        <f>N94</f>
        <v>4780</v>
      </c>
      <c r="O92" s="49"/>
    </row>
    <row r="93" spans="1:15" ht="33" customHeight="1" x14ac:dyDescent="0.25">
      <c r="A93" s="19" t="s">
        <v>77</v>
      </c>
      <c r="B93" s="20" t="s">
        <v>78</v>
      </c>
      <c r="C93" s="21" t="s">
        <v>13</v>
      </c>
      <c r="D93" s="22" t="s">
        <v>14</v>
      </c>
      <c r="E93" s="23">
        <f>SUM(F93:N93)</f>
        <v>44797.909220000001</v>
      </c>
      <c r="F93" s="24">
        <f>SUM(F94:F94)</f>
        <v>6474.2121699999998</v>
      </c>
      <c r="G93" s="24">
        <f>SUM(G94:G94)</f>
        <v>3021.1549599999998</v>
      </c>
      <c r="H93" s="25">
        <f>SUM(H94:H94)</f>
        <v>25742.542089999999</v>
      </c>
      <c r="I93" s="25"/>
      <c r="J93" s="25"/>
      <c r="K93" s="25"/>
      <c r="L93" s="25"/>
      <c r="M93" s="24">
        <f>SUM(M94:M94)</f>
        <v>4780</v>
      </c>
      <c r="N93" s="24">
        <f>SUM(N94:N94)</f>
        <v>4780</v>
      </c>
      <c r="O93" s="49"/>
    </row>
    <row r="94" spans="1:15" ht="42.75" customHeight="1" x14ac:dyDescent="0.25">
      <c r="A94" s="19"/>
      <c r="B94" s="20"/>
      <c r="C94" s="21"/>
      <c r="D94" s="26" t="s">
        <v>17</v>
      </c>
      <c r="E94" s="23">
        <f>SUM(F94:N94)</f>
        <v>44797.909220000001</v>
      </c>
      <c r="F94" s="24">
        <v>6474.2121699999998</v>
      </c>
      <c r="G94" s="24">
        <v>3021.1549599999998</v>
      </c>
      <c r="H94" s="25">
        <f>30980+1000-6967.45791+730</f>
        <v>25742.542089999999</v>
      </c>
      <c r="I94" s="25"/>
      <c r="J94" s="25"/>
      <c r="K94" s="25"/>
      <c r="L94" s="25"/>
      <c r="M94" s="24">
        <v>4780</v>
      </c>
      <c r="N94" s="24">
        <v>4780</v>
      </c>
      <c r="O94" s="49"/>
    </row>
    <row r="95" spans="1:15" ht="30" customHeight="1" x14ac:dyDescent="0.25">
      <c r="A95" s="19"/>
      <c r="B95" s="20" t="s">
        <v>79</v>
      </c>
      <c r="C95" s="27" t="s">
        <v>13</v>
      </c>
      <c r="D95" s="28" t="s">
        <v>21</v>
      </c>
      <c r="E95" s="29" t="s">
        <v>22</v>
      </c>
      <c r="F95" s="30" t="s">
        <v>23</v>
      </c>
      <c r="G95" s="21" t="s">
        <v>24</v>
      </c>
      <c r="H95" s="21" t="s">
        <v>25</v>
      </c>
      <c r="I95" s="31" t="s">
        <v>26</v>
      </c>
      <c r="J95" s="31"/>
      <c r="K95" s="31"/>
      <c r="L95" s="31"/>
      <c r="M95" s="27" t="s">
        <v>27</v>
      </c>
      <c r="N95" s="27" t="s">
        <v>28</v>
      </c>
      <c r="O95" s="49"/>
    </row>
    <row r="96" spans="1:15" ht="37.5" customHeight="1" x14ac:dyDescent="0.25">
      <c r="A96" s="19"/>
      <c r="B96" s="20"/>
      <c r="C96" s="27"/>
      <c r="D96" s="28"/>
      <c r="E96" s="29"/>
      <c r="F96" s="30"/>
      <c r="G96" s="21"/>
      <c r="H96" s="21"/>
      <c r="I96" s="32" t="s">
        <v>29</v>
      </c>
      <c r="J96" s="33" t="s">
        <v>30</v>
      </c>
      <c r="K96" s="33" t="s">
        <v>31</v>
      </c>
      <c r="L96" s="33" t="s">
        <v>32</v>
      </c>
      <c r="M96" s="27"/>
      <c r="N96" s="27"/>
      <c r="O96" s="49"/>
    </row>
    <row r="97" spans="1:16" ht="29.25" customHeight="1" x14ac:dyDescent="0.25">
      <c r="A97" s="19"/>
      <c r="B97" s="20"/>
      <c r="C97" s="27"/>
      <c r="D97" s="28"/>
      <c r="E97" s="34">
        <v>100</v>
      </c>
      <c r="F97" s="35">
        <v>100</v>
      </c>
      <c r="G97" s="35">
        <v>100</v>
      </c>
      <c r="H97" s="35">
        <v>100</v>
      </c>
      <c r="I97" s="35" t="s">
        <v>33</v>
      </c>
      <c r="J97" s="35" t="s">
        <v>33</v>
      </c>
      <c r="K97" s="35" t="s">
        <v>33</v>
      </c>
      <c r="L97" s="35">
        <v>100</v>
      </c>
      <c r="M97" s="36">
        <v>100</v>
      </c>
      <c r="N97" s="36">
        <v>100</v>
      </c>
      <c r="O97" s="49"/>
    </row>
    <row r="98" spans="1:16" ht="25.5" customHeight="1" x14ac:dyDescent="0.25">
      <c r="A98" s="40"/>
      <c r="B98" s="41" t="s">
        <v>80</v>
      </c>
      <c r="C98" s="42" t="s">
        <v>13</v>
      </c>
      <c r="D98" s="43" t="s">
        <v>14</v>
      </c>
      <c r="E98" s="15">
        <f>SUM(F98:N98)</f>
        <v>44797.909220000001</v>
      </c>
      <c r="F98" s="16">
        <f>SUM(F99:F99)</f>
        <v>6474.2121699999998</v>
      </c>
      <c r="G98" s="16">
        <f>SUM(G99:G99)</f>
        <v>3021.1549599999998</v>
      </c>
      <c r="H98" s="17">
        <f>SUM(H99:H99)</f>
        <v>25742.542089999999</v>
      </c>
      <c r="I98" s="17"/>
      <c r="J98" s="17"/>
      <c r="K98" s="17"/>
      <c r="L98" s="17"/>
      <c r="M98" s="16">
        <f>SUM(M99:M99)</f>
        <v>4780</v>
      </c>
      <c r="N98" s="16">
        <f>SUM(N99:N99)</f>
        <v>4780</v>
      </c>
      <c r="O98" s="49"/>
    </row>
    <row r="99" spans="1:16" ht="38.25" customHeight="1" x14ac:dyDescent="0.25">
      <c r="A99" s="40"/>
      <c r="B99" s="41"/>
      <c r="C99" s="42"/>
      <c r="D99" s="44" t="s">
        <v>17</v>
      </c>
      <c r="E99" s="15">
        <f t="shared" ref="E99" si="7">SUM(F99:N99)</f>
        <v>44797.909220000001</v>
      </c>
      <c r="F99" s="16">
        <f t="shared" ref="F99:H99" si="8">F92</f>
        <v>6474.2121699999998</v>
      </c>
      <c r="G99" s="16">
        <f t="shared" si="8"/>
        <v>3021.1549599999998</v>
      </c>
      <c r="H99" s="17">
        <f t="shared" si="8"/>
        <v>25742.542089999999</v>
      </c>
      <c r="I99" s="17"/>
      <c r="J99" s="17"/>
      <c r="K99" s="17"/>
      <c r="L99" s="17"/>
      <c r="M99" s="16">
        <f>M92</f>
        <v>4780</v>
      </c>
      <c r="N99" s="16">
        <f>N92</f>
        <v>4780</v>
      </c>
      <c r="O99" s="52"/>
    </row>
    <row r="100" spans="1:16" ht="35.25" customHeight="1" x14ac:dyDescent="0.25">
      <c r="A100" s="12" t="s">
        <v>81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1:16" ht="29.25" customHeight="1" x14ac:dyDescent="0.25">
      <c r="A101" s="7">
        <v>5</v>
      </c>
      <c r="B101" s="13" t="s">
        <v>82</v>
      </c>
      <c r="C101" s="8" t="s">
        <v>13</v>
      </c>
      <c r="D101" s="14" t="s">
        <v>14</v>
      </c>
      <c r="E101" s="15">
        <f>SUM(F101:N101)</f>
        <v>349192.14896000002</v>
      </c>
      <c r="F101" s="16">
        <f>SUM(F102:F102)</f>
        <v>56476.904999999999</v>
      </c>
      <c r="G101" s="16">
        <f>SUM(G102:G102)</f>
        <v>56482.24396</v>
      </c>
      <c r="H101" s="17">
        <f>SUM(H102:H102)</f>
        <v>71562</v>
      </c>
      <c r="I101" s="17"/>
      <c r="J101" s="17"/>
      <c r="K101" s="17"/>
      <c r="L101" s="17"/>
      <c r="M101" s="16">
        <f>SUM(M102:M102)</f>
        <v>80275</v>
      </c>
      <c r="N101" s="16">
        <f>SUM(N102:N102)</f>
        <v>84396</v>
      </c>
      <c r="O101" s="47" t="s">
        <v>83</v>
      </c>
    </row>
    <row r="102" spans="1:16" ht="38.25" customHeight="1" x14ac:dyDescent="0.25">
      <c r="A102" s="7"/>
      <c r="B102" s="13"/>
      <c r="C102" s="8"/>
      <c r="D102" s="18" t="s">
        <v>17</v>
      </c>
      <c r="E102" s="15">
        <f>SUM(F102:N102)</f>
        <v>349192.14896000002</v>
      </c>
      <c r="F102" s="16">
        <f>F104</f>
        <v>56476.904999999999</v>
      </c>
      <c r="G102" s="16">
        <f>G104</f>
        <v>56482.24396</v>
      </c>
      <c r="H102" s="17">
        <f>H104</f>
        <v>71562</v>
      </c>
      <c r="I102" s="17"/>
      <c r="J102" s="17"/>
      <c r="K102" s="17"/>
      <c r="L102" s="17"/>
      <c r="M102" s="16">
        <f>M104</f>
        <v>80275</v>
      </c>
      <c r="N102" s="16">
        <f>N104</f>
        <v>84396</v>
      </c>
      <c r="O102" s="49"/>
    </row>
    <row r="103" spans="1:16" ht="29.25" customHeight="1" x14ac:dyDescent="0.25">
      <c r="A103" s="19" t="s">
        <v>77</v>
      </c>
      <c r="B103" s="20" t="s">
        <v>84</v>
      </c>
      <c r="C103" s="21" t="s">
        <v>13</v>
      </c>
      <c r="D103" s="22" t="s">
        <v>14</v>
      </c>
      <c r="E103" s="23">
        <f>SUM(F103:N103)</f>
        <v>349192.14896000002</v>
      </c>
      <c r="F103" s="24">
        <f>SUM(F104:F104)</f>
        <v>56476.904999999999</v>
      </c>
      <c r="G103" s="24">
        <f>SUM(G104:G104)</f>
        <v>56482.24396</v>
      </c>
      <c r="H103" s="25">
        <f>SUM(H104:H104)</f>
        <v>71562</v>
      </c>
      <c r="I103" s="25"/>
      <c r="J103" s="25"/>
      <c r="K103" s="25"/>
      <c r="L103" s="25"/>
      <c r="M103" s="24">
        <f>SUM(M104:M104)</f>
        <v>80275</v>
      </c>
      <c r="N103" s="24">
        <f>SUM(N104:N104)</f>
        <v>84396</v>
      </c>
      <c r="O103" s="49"/>
    </row>
    <row r="104" spans="1:16" ht="56.25" customHeight="1" x14ac:dyDescent="0.25">
      <c r="A104" s="19"/>
      <c r="B104" s="20"/>
      <c r="C104" s="21"/>
      <c r="D104" s="26" t="s">
        <v>17</v>
      </c>
      <c r="E104" s="23">
        <f>SUM(F104:N104)</f>
        <v>349192.14896000002</v>
      </c>
      <c r="F104" s="24">
        <v>56476.904999999999</v>
      </c>
      <c r="G104" s="24">
        <v>56482.24396</v>
      </c>
      <c r="H104" s="25">
        <v>71562</v>
      </c>
      <c r="I104" s="25"/>
      <c r="J104" s="25"/>
      <c r="K104" s="25"/>
      <c r="L104" s="25"/>
      <c r="M104" s="24">
        <v>80275</v>
      </c>
      <c r="N104" s="24">
        <v>84396</v>
      </c>
      <c r="O104" s="49"/>
    </row>
    <row r="105" spans="1:16" ht="25.5" customHeight="1" x14ac:dyDescent="0.25">
      <c r="A105" s="40"/>
      <c r="B105" s="41" t="s">
        <v>85</v>
      </c>
      <c r="C105" s="42" t="s">
        <v>13</v>
      </c>
      <c r="D105" s="43" t="s">
        <v>14</v>
      </c>
      <c r="E105" s="15">
        <f>SUM(F105:N105)</f>
        <v>349192.14896000002</v>
      </c>
      <c r="F105" s="16">
        <f>SUM(F106:F106)</f>
        <v>56476.904999999999</v>
      </c>
      <c r="G105" s="16">
        <f>SUM(G106:G106)</f>
        <v>56482.24396</v>
      </c>
      <c r="H105" s="17">
        <f>SUM(H106:H106)</f>
        <v>71562</v>
      </c>
      <c r="I105" s="17"/>
      <c r="J105" s="17"/>
      <c r="K105" s="17"/>
      <c r="L105" s="17"/>
      <c r="M105" s="16">
        <f>SUM(M106:M106)</f>
        <v>80275</v>
      </c>
      <c r="N105" s="16">
        <f>SUM(N106:N106)</f>
        <v>84396</v>
      </c>
      <c r="O105" s="49"/>
    </row>
    <row r="106" spans="1:16" ht="38.25" customHeight="1" x14ac:dyDescent="0.25">
      <c r="A106" s="40"/>
      <c r="B106" s="41"/>
      <c r="C106" s="42"/>
      <c r="D106" s="44" t="s">
        <v>17</v>
      </c>
      <c r="E106" s="15">
        <f t="shared" ref="E106" si="9">SUM(F106:N106)</f>
        <v>349192.14896000002</v>
      </c>
      <c r="F106" s="16">
        <f t="shared" ref="F106:H106" si="10">F102</f>
        <v>56476.904999999999</v>
      </c>
      <c r="G106" s="16">
        <f t="shared" si="10"/>
        <v>56482.24396</v>
      </c>
      <c r="H106" s="17">
        <f t="shared" si="10"/>
        <v>71562</v>
      </c>
      <c r="I106" s="17"/>
      <c r="J106" s="17"/>
      <c r="K106" s="17"/>
      <c r="L106" s="17"/>
      <c r="M106" s="16">
        <f>M102</f>
        <v>80275</v>
      </c>
      <c r="N106" s="16">
        <f>N102</f>
        <v>84396</v>
      </c>
      <c r="O106" s="52"/>
    </row>
    <row r="107" spans="1:16" ht="36" customHeight="1" x14ac:dyDescent="0.25">
      <c r="O107" s="68" t="s">
        <v>86</v>
      </c>
      <c r="P107" s="68"/>
    </row>
    <row r="108" spans="1:16" ht="24.95" customHeight="1" x14ac:dyDescent="0.25">
      <c r="F108" s="69"/>
      <c r="G108" s="69"/>
      <c r="H108" s="69"/>
      <c r="I108" s="69"/>
      <c r="J108" s="69"/>
      <c r="K108" s="1"/>
      <c r="L108" s="1"/>
      <c r="M108" s="1"/>
      <c r="N108" s="1"/>
    </row>
    <row r="109" spans="1:16" ht="21.75" customHeight="1" x14ac:dyDescent="0.25"/>
    <row r="110" spans="1:16" ht="44.25" customHeight="1" x14ac:dyDescent="0.25"/>
    <row r="111" spans="1:16" ht="47.25" customHeight="1" x14ac:dyDescent="0.25"/>
    <row r="112" spans="1:16" ht="45.75" customHeight="1" x14ac:dyDescent="0.25"/>
    <row r="113" ht="42" customHeight="1" x14ac:dyDescent="0.25"/>
    <row r="114" ht="24" customHeight="1" x14ac:dyDescent="0.25"/>
    <row r="115" ht="49.5" customHeight="1" x14ac:dyDescent="0.25"/>
    <row r="116" ht="51.75" customHeight="1" x14ac:dyDescent="0.25"/>
    <row r="117" ht="57" customHeight="1" x14ac:dyDescent="0.25"/>
    <row r="118" ht="54.75" customHeight="1" x14ac:dyDescent="0.25"/>
    <row r="119" ht="18" customHeight="1" x14ac:dyDescent="0.25"/>
    <row r="120" ht="37.5" customHeight="1" x14ac:dyDescent="0.25"/>
    <row r="121" ht="40.5" customHeight="1" x14ac:dyDescent="0.25"/>
    <row r="122" ht="42" customHeight="1" x14ac:dyDescent="0.25"/>
    <row r="123" ht="42" customHeight="1" x14ac:dyDescent="0.25"/>
    <row r="124" ht="20.25" customHeight="1" x14ac:dyDescent="0.25"/>
    <row r="125" ht="33" customHeight="1" x14ac:dyDescent="0.25"/>
    <row r="126" ht="42" customHeight="1" x14ac:dyDescent="0.25"/>
    <row r="127" ht="42" customHeight="1" x14ac:dyDescent="0.25"/>
    <row r="128" ht="32.25" customHeight="1" x14ac:dyDescent="0.25"/>
    <row r="129" ht="18.75" customHeight="1" x14ac:dyDescent="0.25"/>
    <row r="130" ht="33" customHeight="1" x14ac:dyDescent="0.25"/>
    <row r="131" ht="41.25" customHeight="1" x14ac:dyDescent="0.25"/>
    <row r="132" ht="42" customHeight="1" x14ac:dyDescent="0.25"/>
    <row r="133" ht="39.75" customHeight="1" x14ac:dyDescent="0.25"/>
    <row r="134" ht="18.75" customHeight="1" x14ac:dyDescent="0.25"/>
    <row r="135" ht="33" customHeight="1" x14ac:dyDescent="0.25"/>
    <row r="136" ht="41.25" customHeight="1" x14ac:dyDescent="0.25"/>
    <row r="137" ht="42" customHeight="1" x14ac:dyDescent="0.25"/>
    <row r="138" ht="52.5" customHeight="1" x14ac:dyDescent="0.25"/>
    <row r="139" ht="18.75" customHeight="1" x14ac:dyDescent="0.25"/>
    <row r="140" ht="33" customHeight="1" x14ac:dyDescent="0.25"/>
    <row r="141" ht="41.25" customHeight="1" x14ac:dyDescent="0.25"/>
    <row r="142" ht="42" customHeight="1" x14ac:dyDescent="0.25"/>
    <row r="143" ht="39.75" customHeight="1" x14ac:dyDescent="0.25"/>
    <row r="144" ht="18.75" customHeight="1" x14ac:dyDescent="0.25"/>
    <row r="145" ht="33" customHeight="1" x14ac:dyDescent="0.25"/>
    <row r="146" ht="41.25" customHeight="1" x14ac:dyDescent="0.25"/>
    <row r="147" ht="42" customHeight="1" x14ac:dyDescent="0.25"/>
    <row r="148" ht="39.75" customHeight="1" x14ac:dyDescent="0.25"/>
    <row r="149" ht="25.5" customHeight="1" x14ac:dyDescent="0.25"/>
    <row r="150" ht="52.5" customHeight="1" x14ac:dyDescent="0.25"/>
    <row r="151" ht="56.25" customHeight="1" x14ac:dyDescent="0.25"/>
    <row r="152" ht="56.25" customHeight="1" x14ac:dyDescent="0.25"/>
    <row r="153" ht="48" customHeight="1" x14ac:dyDescent="0.25"/>
    <row r="154" ht="18.75" customHeight="1" x14ac:dyDescent="0.25"/>
    <row r="155" ht="33" customHeight="1" x14ac:dyDescent="0.25"/>
    <row r="156" ht="41.25" customHeight="1" x14ac:dyDescent="0.25"/>
    <row r="157" ht="42" customHeight="1" x14ac:dyDescent="0.25"/>
    <row r="158" ht="39.75" customHeight="1" x14ac:dyDescent="0.25"/>
    <row r="159" ht="18.75" customHeight="1" x14ac:dyDescent="0.25"/>
    <row r="160" ht="33" customHeight="1" x14ac:dyDescent="0.25"/>
    <row r="161" ht="41.25" customHeight="1" x14ac:dyDescent="0.25"/>
    <row r="162" ht="42" customHeight="1" x14ac:dyDescent="0.25"/>
    <row r="163" ht="39.75" customHeight="1" x14ac:dyDescent="0.25"/>
    <row r="164" ht="18.75" customHeight="1" x14ac:dyDescent="0.25"/>
    <row r="165" ht="33" customHeight="1" x14ac:dyDescent="0.25"/>
    <row r="166" ht="41.25" customHeight="1" x14ac:dyDescent="0.25"/>
    <row r="167" ht="42" customHeight="1" x14ac:dyDescent="0.25"/>
    <row r="168" ht="39.75" customHeight="1" x14ac:dyDescent="0.25"/>
    <row r="169" ht="22.5" customHeight="1" x14ac:dyDescent="0.25"/>
    <row r="170" ht="51.75" customHeight="1" x14ac:dyDescent="0.25"/>
    <row r="171" ht="53.25" customHeight="1" x14ac:dyDescent="0.25"/>
    <row r="172" ht="57" customHeight="1" x14ac:dyDescent="0.25"/>
    <row r="173" ht="52.5" customHeight="1" x14ac:dyDescent="0.25"/>
    <row r="174" ht="18.75" customHeight="1" x14ac:dyDescent="0.25"/>
    <row r="175" ht="33" customHeight="1" x14ac:dyDescent="0.25"/>
    <row r="176" ht="41.25" customHeight="1" x14ac:dyDescent="0.25"/>
    <row r="177" ht="42" customHeight="1" x14ac:dyDescent="0.25"/>
    <row r="178" ht="39.75" customHeight="1" x14ac:dyDescent="0.25"/>
    <row r="179" ht="18.75" customHeight="1" x14ac:dyDescent="0.25"/>
    <row r="180" ht="33" customHeight="1" x14ac:dyDescent="0.25"/>
    <row r="181" ht="41.25" customHeight="1" x14ac:dyDescent="0.25"/>
    <row r="182" ht="42" customHeight="1" x14ac:dyDescent="0.25"/>
    <row r="183" ht="39.75" customHeight="1" x14ac:dyDescent="0.25"/>
    <row r="184" ht="18.75" customHeight="1" x14ac:dyDescent="0.25"/>
    <row r="185" ht="33" customHeight="1" x14ac:dyDescent="0.25"/>
    <row r="186" ht="41.25" customHeight="1" x14ac:dyDescent="0.25"/>
    <row r="187" ht="51.75" customHeight="1" x14ac:dyDescent="0.25"/>
    <row r="188" ht="39.75" customHeight="1" x14ac:dyDescent="0.25"/>
    <row r="189" ht="27.75" customHeight="1" x14ac:dyDescent="0.25"/>
    <row r="190" ht="48.75" customHeight="1" x14ac:dyDescent="0.25"/>
    <row r="191" ht="54" customHeight="1" x14ac:dyDescent="0.25"/>
    <row r="192" ht="52.5" customHeight="1" x14ac:dyDescent="0.25"/>
    <row r="193" ht="45" customHeight="1" x14ac:dyDescent="0.25"/>
    <row r="194" ht="45" customHeight="1" x14ac:dyDescent="0.25"/>
    <row r="195" ht="45" customHeight="1" x14ac:dyDescent="0.25"/>
    <row r="196" ht="45" customHeight="1" x14ac:dyDescent="0.25"/>
    <row r="197" ht="45" customHeight="1" x14ac:dyDescent="0.25"/>
    <row r="198" ht="45" customHeight="1" x14ac:dyDescent="0.25"/>
    <row r="199" ht="45" customHeight="1" x14ac:dyDescent="0.25"/>
    <row r="200" ht="45" customHeight="1" x14ac:dyDescent="0.25"/>
    <row r="201" ht="45" customHeight="1" x14ac:dyDescent="0.25"/>
    <row r="202" ht="45" customHeight="1" x14ac:dyDescent="0.25"/>
    <row r="203" ht="45" customHeight="1" x14ac:dyDescent="0.25"/>
    <row r="204" ht="45" customHeight="1" x14ac:dyDescent="0.25"/>
    <row r="205" ht="45" customHeight="1" x14ac:dyDescent="0.25"/>
    <row r="206" ht="45" customHeight="1" x14ac:dyDescent="0.25"/>
    <row r="207" ht="45" customHeight="1" x14ac:dyDescent="0.25"/>
    <row r="208" ht="45" customHeight="1" x14ac:dyDescent="0.25"/>
    <row r="209" ht="45" customHeight="1" x14ac:dyDescent="0.25"/>
    <row r="210" ht="45" customHeight="1" x14ac:dyDescent="0.25"/>
    <row r="211" ht="45" customHeight="1" x14ac:dyDescent="0.25"/>
    <row r="212" ht="45" customHeight="1" x14ac:dyDescent="0.25"/>
    <row r="213" ht="45" customHeight="1" x14ac:dyDescent="0.25"/>
    <row r="214" ht="45" customHeight="1" x14ac:dyDescent="0.25"/>
    <row r="215" ht="45" customHeight="1" x14ac:dyDescent="0.25"/>
    <row r="216" ht="45" customHeight="1" x14ac:dyDescent="0.25"/>
    <row r="217" ht="45" customHeight="1" x14ac:dyDescent="0.25"/>
    <row r="218" ht="45" customHeight="1" x14ac:dyDescent="0.25"/>
    <row r="219" ht="18.75" customHeight="1" x14ac:dyDescent="0.25"/>
    <row r="220" ht="38.25" customHeight="1" x14ac:dyDescent="0.25"/>
    <row r="221" ht="40.5" customHeight="1" x14ac:dyDescent="0.25"/>
    <row r="222" ht="53.25" customHeight="1" x14ac:dyDescent="0.25"/>
    <row r="223" ht="28.5" customHeight="1" x14ac:dyDescent="0.25"/>
    <row r="224" ht="18.75" customHeight="1" x14ac:dyDescent="0.25"/>
    <row r="225" ht="29.25" customHeight="1" x14ac:dyDescent="0.25"/>
    <row r="226" ht="42.75" customHeight="1" x14ac:dyDescent="0.25"/>
    <row r="227" ht="39" customHeight="1" x14ac:dyDescent="0.25"/>
    <row r="229" ht="25.5" customHeight="1" x14ac:dyDescent="0.25"/>
    <row r="230" ht="36" customHeight="1" x14ac:dyDescent="0.25"/>
    <row r="231" ht="48" customHeight="1" x14ac:dyDescent="0.25"/>
    <row r="232" ht="51.75" customHeight="1" x14ac:dyDescent="0.25"/>
    <row r="233" ht="35.25" customHeight="1" x14ac:dyDescent="0.25"/>
    <row r="234" ht="31.5" customHeight="1" x14ac:dyDescent="0.25"/>
    <row r="235" ht="45.75" customHeight="1" x14ac:dyDescent="0.25"/>
    <row r="236" ht="53.25" customHeight="1" x14ac:dyDescent="0.25"/>
    <row r="237" ht="50.25" customHeight="1" x14ac:dyDescent="0.25"/>
    <row r="238" ht="50.25" customHeight="1" x14ac:dyDescent="0.25"/>
    <row r="239" ht="19.5" customHeight="1" x14ac:dyDescent="0.25"/>
    <row r="240" ht="35.25" customHeight="1" x14ac:dyDescent="0.25"/>
    <row r="241" ht="44.25" customHeight="1" x14ac:dyDescent="0.25"/>
    <row r="242" ht="48" customHeight="1" x14ac:dyDescent="0.25"/>
    <row r="243" ht="30.75" customHeight="1" x14ac:dyDescent="0.25"/>
    <row r="244" ht="30.75" customHeight="1" x14ac:dyDescent="0.25"/>
    <row r="245" ht="30.75" customHeight="1" x14ac:dyDescent="0.25"/>
    <row r="249" ht="15.75" customHeight="1" x14ac:dyDescent="0.25"/>
    <row r="251" ht="46.5" customHeight="1" x14ac:dyDescent="0.25"/>
    <row r="252" ht="45" customHeight="1" x14ac:dyDescent="0.25"/>
    <row r="253" ht="27" customHeight="1" x14ac:dyDescent="0.25"/>
    <row r="254" ht="15.75" customHeight="1" x14ac:dyDescent="0.25"/>
    <row r="255" ht="38.25" customHeight="1" x14ac:dyDescent="0.25"/>
    <row r="256" ht="49.5" customHeight="1" x14ac:dyDescent="0.25"/>
    <row r="257" ht="47.25" customHeight="1" x14ac:dyDescent="0.25"/>
    <row r="258" ht="34.5" customHeight="1" x14ac:dyDescent="0.25"/>
  </sheetData>
  <mergeCells count="279">
    <mergeCell ref="H103:L103"/>
    <mergeCell ref="H104:L104"/>
    <mergeCell ref="A105:A106"/>
    <mergeCell ref="B105:B106"/>
    <mergeCell ref="C105:C106"/>
    <mergeCell ref="H105:L105"/>
    <mergeCell ref="H106:L106"/>
    <mergeCell ref="A100:O100"/>
    <mergeCell ref="A101:A102"/>
    <mergeCell ref="B101:B102"/>
    <mergeCell ref="C101:C102"/>
    <mergeCell ref="H101:L101"/>
    <mergeCell ref="O101:O106"/>
    <mergeCell ref="H102:L102"/>
    <mergeCell ref="A103:A104"/>
    <mergeCell ref="B103:B104"/>
    <mergeCell ref="C103:C104"/>
    <mergeCell ref="G95:G96"/>
    <mergeCell ref="H95:H96"/>
    <mergeCell ref="I95:L95"/>
    <mergeCell ref="M95:M96"/>
    <mergeCell ref="N95:N96"/>
    <mergeCell ref="A98:A99"/>
    <mergeCell ref="B98:B99"/>
    <mergeCell ref="C98:C99"/>
    <mergeCell ref="H98:L98"/>
    <mergeCell ref="H99:L99"/>
    <mergeCell ref="A93:A97"/>
    <mergeCell ref="B93:B94"/>
    <mergeCell ref="C93:C94"/>
    <mergeCell ref="H93:L93"/>
    <mergeCell ref="H94:L94"/>
    <mergeCell ref="B95:B97"/>
    <mergeCell ref="C95:C97"/>
    <mergeCell ref="D95:D97"/>
    <mergeCell ref="E95:E96"/>
    <mergeCell ref="F95:F96"/>
    <mergeCell ref="O87:O89"/>
    <mergeCell ref="H88:L88"/>
    <mergeCell ref="H89:L89"/>
    <mergeCell ref="A90:O90"/>
    <mergeCell ref="A91:A92"/>
    <mergeCell ref="B91:B92"/>
    <mergeCell ref="C91:C92"/>
    <mergeCell ref="H91:L91"/>
    <mergeCell ref="O91:O99"/>
    <mergeCell ref="H92:L92"/>
    <mergeCell ref="I84:L84"/>
    <mergeCell ref="M84:M85"/>
    <mergeCell ref="N84:N85"/>
    <mergeCell ref="A87:A89"/>
    <mergeCell ref="B87:B89"/>
    <mergeCell ref="C87:C89"/>
    <mergeCell ref="H87:L87"/>
    <mergeCell ref="C84:C86"/>
    <mergeCell ref="D84:D86"/>
    <mergeCell ref="E84:E85"/>
    <mergeCell ref="F84:F85"/>
    <mergeCell ref="G84:G85"/>
    <mergeCell ref="H84:H85"/>
    <mergeCell ref="H79:H80"/>
    <mergeCell ref="I79:L79"/>
    <mergeCell ref="M79:M80"/>
    <mergeCell ref="N79:N80"/>
    <mergeCell ref="A82:A86"/>
    <mergeCell ref="B82:B83"/>
    <mergeCell ref="C82:C83"/>
    <mergeCell ref="H82:L82"/>
    <mergeCell ref="H83:L83"/>
    <mergeCell ref="B84:B86"/>
    <mergeCell ref="B79:B81"/>
    <mergeCell ref="C79:C81"/>
    <mergeCell ref="D79:D81"/>
    <mergeCell ref="E79:E80"/>
    <mergeCell ref="F79:F80"/>
    <mergeCell ref="G79:G80"/>
    <mergeCell ref="G74:G75"/>
    <mergeCell ref="H74:H75"/>
    <mergeCell ref="I74:L74"/>
    <mergeCell ref="M74:M75"/>
    <mergeCell ref="N74:N75"/>
    <mergeCell ref="A77:A81"/>
    <mergeCell ref="B77:B78"/>
    <mergeCell ref="C77:C78"/>
    <mergeCell ref="H77:L77"/>
    <mergeCell ref="H78:L78"/>
    <mergeCell ref="A72:A76"/>
    <mergeCell ref="B72:B73"/>
    <mergeCell ref="C72:C73"/>
    <mergeCell ref="H72:L72"/>
    <mergeCell ref="H73:L73"/>
    <mergeCell ref="B74:B76"/>
    <mergeCell ref="C74:C76"/>
    <mergeCell ref="D74:D76"/>
    <mergeCell ref="E74:E75"/>
    <mergeCell ref="F74:F75"/>
    <mergeCell ref="O67:O86"/>
    <mergeCell ref="H68:L68"/>
    <mergeCell ref="B69:B71"/>
    <mergeCell ref="C69:C71"/>
    <mergeCell ref="D69:D71"/>
    <mergeCell ref="E69:E70"/>
    <mergeCell ref="F69:F70"/>
    <mergeCell ref="G69:G70"/>
    <mergeCell ref="H69:H70"/>
    <mergeCell ref="I69:L69"/>
    <mergeCell ref="I64:L64"/>
    <mergeCell ref="M64:M65"/>
    <mergeCell ref="N64:N65"/>
    <mergeCell ref="A67:A71"/>
    <mergeCell ref="B67:B68"/>
    <mergeCell ref="C67:C68"/>
    <mergeCell ref="H67:L67"/>
    <mergeCell ref="M69:M70"/>
    <mergeCell ref="N69:N70"/>
    <mergeCell ref="C64:C66"/>
    <mergeCell ref="D64:D66"/>
    <mergeCell ref="E64:E65"/>
    <mergeCell ref="F64:F65"/>
    <mergeCell ref="G64:G65"/>
    <mergeCell ref="H64:H65"/>
    <mergeCell ref="O58:O66"/>
    <mergeCell ref="H59:L59"/>
    <mergeCell ref="H60:L60"/>
    <mergeCell ref="A61:A66"/>
    <mergeCell ref="B61:B63"/>
    <mergeCell ref="C61:C63"/>
    <mergeCell ref="H61:L61"/>
    <mergeCell ref="H62:L62"/>
    <mergeCell ref="H63:L63"/>
    <mergeCell ref="B64:B66"/>
    <mergeCell ref="G55:G56"/>
    <mergeCell ref="H55:H56"/>
    <mergeCell ref="I55:L55"/>
    <mergeCell ref="M55:M56"/>
    <mergeCell ref="N55:N56"/>
    <mergeCell ref="A58:A60"/>
    <mergeCell ref="B58:B60"/>
    <mergeCell ref="C58:C60"/>
    <mergeCell ref="H58:L58"/>
    <mergeCell ref="H52:H53"/>
    <mergeCell ref="I52:L52"/>
    <mergeCell ref="M52:M53"/>
    <mergeCell ref="N52:N53"/>
    <mergeCell ref="A55:A57"/>
    <mergeCell ref="B55:B57"/>
    <mergeCell ref="C55:C57"/>
    <mergeCell ref="D55:D57"/>
    <mergeCell ref="E55:E56"/>
    <mergeCell ref="F55:F56"/>
    <mergeCell ref="H49:H50"/>
    <mergeCell ref="I49:L49"/>
    <mergeCell ref="M49:M50"/>
    <mergeCell ref="N49:N50"/>
    <mergeCell ref="B52:B54"/>
    <mergeCell ref="C52:C54"/>
    <mergeCell ref="D52:D54"/>
    <mergeCell ref="E52:E53"/>
    <mergeCell ref="F52:F53"/>
    <mergeCell ref="G52:G53"/>
    <mergeCell ref="C46:C48"/>
    <mergeCell ref="H46:L46"/>
    <mergeCell ref="H47:L47"/>
    <mergeCell ref="H48:L48"/>
    <mergeCell ref="B49:B51"/>
    <mergeCell ref="C49:C51"/>
    <mergeCell ref="D49:D51"/>
    <mergeCell ref="E49:E50"/>
    <mergeCell ref="F49:F50"/>
    <mergeCell ref="G49:G50"/>
    <mergeCell ref="N40:N41"/>
    <mergeCell ref="A43:A45"/>
    <mergeCell ref="B43:B45"/>
    <mergeCell ref="C43:C45"/>
    <mergeCell ref="H43:L43"/>
    <mergeCell ref="O43:O57"/>
    <mergeCell ref="H44:L44"/>
    <mergeCell ref="H45:L45"/>
    <mergeCell ref="A46:A54"/>
    <mergeCell ref="B46:B48"/>
    <mergeCell ref="O37:O42"/>
    <mergeCell ref="H38:L38"/>
    <mergeCell ref="H39:L39"/>
    <mergeCell ref="B40:B42"/>
    <mergeCell ref="C40:C42"/>
    <mergeCell ref="D40:D42"/>
    <mergeCell ref="E40:E41"/>
    <mergeCell ref="F40:F41"/>
    <mergeCell ref="G40:G41"/>
    <mergeCell ref="H40:H41"/>
    <mergeCell ref="H34:H35"/>
    <mergeCell ref="I34:L34"/>
    <mergeCell ref="M34:M35"/>
    <mergeCell ref="N34:N35"/>
    <mergeCell ref="A37:A42"/>
    <mergeCell ref="B37:B39"/>
    <mergeCell ref="C37:C39"/>
    <mergeCell ref="H37:L37"/>
    <mergeCell ref="I40:L40"/>
    <mergeCell ref="M40:M41"/>
    <mergeCell ref="C31:C33"/>
    <mergeCell ref="H31:L31"/>
    <mergeCell ref="H32:L32"/>
    <mergeCell ref="H33:L33"/>
    <mergeCell ref="B34:B36"/>
    <mergeCell ref="C34:C36"/>
    <mergeCell ref="D34:D36"/>
    <mergeCell ref="E34:E35"/>
    <mergeCell ref="F34:F35"/>
    <mergeCell ref="G34:G35"/>
    <mergeCell ref="A27:O27"/>
    <mergeCell ref="A28:A30"/>
    <mergeCell ref="B28:B30"/>
    <mergeCell ref="C28:C30"/>
    <mergeCell ref="H28:L28"/>
    <mergeCell ref="O28:O36"/>
    <mergeCell ref="H29:L29"/>
    <mergeCell ref="H30:L30"/>
    <mergeCell ref="A31:A36"/>
    <mergeCell ref="B31:B33"/>
    <mergeCell ref="A24:A26"/>
    <mergeCell ref="B24:B26"/>
    <mergeCell ref="C24:C26"/>
    <mergeCell ref="H24:L24"/>
    <mergeCell ref="O24:O26"/>
    <mergeCell ref="H25:L25"/>
    <mergeCell ref="H26:L26"/>
    <mergeCell ref="F21:F22"/>
    <mergeCell ref="G21:G22"/>
    <mergeCell ref="H21:H22"/>
    <mergeCell ref="I21:L21"/>
    <mergeCell ref="M21:M22"/>
    <mergeCell ref="N21:N22"/>
    <mergeCell ref="A18:A23"/>
    <mergeCell ref="B18:B20"/>
    <mergeCell ref="C18:C20"/>
    <mergeCell ref="H18:L18"/>
    <mergeCell ref="H19:L19"/>
    <mergeCell ref="H20:L20"/>
    <mergeCell ref="B21:B23"/>
    <mergeCell ref="C21:C23"/>
    <mergeCell ref="D21:D23"/>
    <mergeCell ref="E21:E22"/>
    <mergeCell ref="F15:F16"/>
    <mergeCell ref="G15:G16"/>
    <mergeCell ref="H15:H16"/>
    <mergeCell ref="I15:L15"/>
    <mergeCell ref="M15:M16"/>
    <mergeCell ref="N15:N16"/>
    <mergeCell ref="H12:L12"/>
    <mergeCell ref="A13:A17"/>
    <mergeCell ref="B13:B14"/>
    <mergeCell ref="C13:C14"/>
    <mergeCell ref="H13:L13"/>
    <mergeCell ref="H14:L14"/>
    <mergeCell ref="B15:B17"/>
    <mergeCell ref="C15:C17"/>
    <mergeCell ref="D15:D17"/>
    <mergeCell ref="E15:E16"/>
    <mergeCell ref="O6:O7"/>
    <mergeCell ref="H7:L7"/>
    <mergeCell ref="H8:L8"/>
    <mergeCell ref="A9:O9"/>
    <mergeCell ref="A10:A12"/>
    <mergeCell ref="B10:B12"/>
    <mergeCell ref="C10:C12"/>
    <mergeCell ref="H10:L10"/>
    <mergeCell ref="O10:O23"/>
    <mergeCell ref="H11:L11"/>
    <mergeCell ref="M2:O2"/>
    <mergeCell ref="M3:O3"/>
    <mergeCell ref="M4:O4"/>
    <mergeCell ref="A5:O5"/>
    <mergeCell ref="A6:A7"/>
    <mergeCell ref="B6:B7"/>
    <mergeCell ref="C6:C7"/>
    <mergeCell ref="D6:D7"/>
    <mergeCell ref="E6:E7"/>
    <mergeCell ref="F6:N6"/>
  </mergeCells>
  <pageMargins left="0.70866141732283472" right="0.39370078740157483" top="0.74803149606299213" bottom="0.74803149606299213" header="0.31496062992125984" footer="0.31496062992125984"/>
  <pageSetup paperSize="9" scale="51" fitToHeight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2025-11-05T14:07:21Z</dcterms:modified>
</cp:coreProperties>
</file>