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840"/>
  </bookViews>
  <sheets>
    <sheet name="Паспорт общий " sheetId="8" r:id="rId1"/>
    <sheet name="Перечень мероприятий  ПП II" sheetId="16" r:id="rId2"/>
  </sheets>
  <calcPr calcId="152511"/>
</workbook>
</file>

<file path=xl/calcChain.xml><?xml version="1.0" encoding="utf-8"?>
<calcChain xmlns="http://schemas.openxmlformats.org/spreadsheetml/2006/main">
  <c r="H39" i="16" l="1"/>
  <c r="H73" i="16" l="1"/>
  <c r="E131" i="16" l="1"/>
  <c r="E132" i="16"/>
  <c r="E133" i="16"/>
  <c r="E134" i="16"/>
  <c r="N130" i="16"/>
  <c r="M130" i="16"/>
  <c r="H130" i="16"/>
  <c r="G130" i="16"/>
  <c r="F130" i="16"/>
  <c r="E118" i="16"/>
  <c r="E119" i="16"/>
  <c r="E120" i="16"/>
  <c r="E121" i="16"/>
  <c r="H117" i="16"/>
  <c r="N117" i="16"/>
  <c r="M117" i="16"/>
  <c r="G117" i="16"/>
  <c r="F117" i="16"/>
  <c r="E113" i="16"/>
  <c r="E112" i="16"/>
  <c r="E111" i="16"/>
  <c r="E110" i="16"/>
  <c r="N109" i="16"/>
  <c r="M109" i="16"/>
  <c r="H109" i="16"/>
  <c r="G109" i="16"/>
  <c r="F109" i="16"/>
  <c r="E103" i="16"/>
  <c r="E102" i="16"/>
  <c r="E101" i="16"/>
  <c r="E100" i="16"/>
  <c r="N99" i="16"/>
  <c r="M99" i="16"/>
  <c r="H99" i="16"/>
  <c r="G99" i="16"/>
  <c r="F99" i="16"/>
  <c r="N94" i="16"/>
  <c r="M94" i="16"/>
  <c r="G94" i="16"/>
  <c r="F94" i="16"/>
  <c r="E98" i="16"/>
  <c r="E90" i="16"/>
  <c r="E89" i="16"/>
  <c r="E88" i="16"/>
  <c r="E87" i="16"/>
  <c r="N86" i="16"/>
  <c r="M86" i="16"/>
  <c r="H86" i="16"/>
  <c r="G86" i="16"/>
  <c r="F86" i="16"/>
  <c r="N78" i="16"/>
  <c r="M78" i="16"/>
  <c r="H78" i="16"/>
  <c r="G78" i="16"/>
  <c r="F78" i="16"/>
  <c r="E82" i="16"/>
  <c r="E81" i="16"/>
  <c r="E80" i="16"/>
  <c r="E79" i="16"/>
  <c r="E74" i="16"/>
  <c r="E72" i="16"/>
  <c r="E71" i="16"/>
  <c r="N70" i="16"/>
  <c r="M70" i="16"/>
  <c r="G70" i="16"/>
  <c r="F70" i="16"/>
  <c r="N57" i="16"/>
  <c r="M57" i="16"/>
  <c r="H57" i="16"/>
  <c r="G57" i="16"/>
  <c r="F57" i="16"/>
  <c r="E61" i="16"/>
  <c r="E60" i="16"/>
  <c r="E59" i="16"/>
  <c r="E58" i="16"/>
  <c r="N44" i="16"/>
  <c r="M44" i="16"/>
  <c r="H44" i="16"/>
  <c r="G44" i="16"/>
  <c r="F44" i="16"/>
  <c r="E48" i="16"/>
  <c r="E47" i="16"/>
  <c r="E46" i="16"/>
  <c r="E45" i="16"/>
  <c r="E40" i="16"/>
  <c r="E39" i="16"/>
  <c r="E38" i="16"/>
  <c r="E37" i="16"/>
  <c r="N36" i="16"/>
  <c r="M36" i="16"/>
  <c r="H36" i="16"/>
  <c r="G36" i="16"/>
  <c r="F36" i="16"/>
  <c r="E36" i="16" s="1"/>
  <c r="N28" i="16"/>
  <c r="M28" i="16"/>
  <c r="H28" i="16"/>
  <c r="G28" i="16"/>
  <c r="F28" i="16"/>
  <c r="E32" i="16"/>
  <c r="E31" i="16"/>
  <c r="E30" i="16"/>
  <c r="E29" i="16"/>
  <c r="E24" i="16"/>
  <c r="E23" i="16"/>
  <c r="E22" i="16"/>
  <c r="E21" i="16"/>
  <c r="N20" i="16"/>
  <c r="M20" i="16"/>
  <c r="H20" i="16"/>
  <c r="G20" i="16"/>
  <c r="F20" i="16"/>
  <c r="N12" i="16"/>
  <c r="M12" i="16"/>
  <c r="G12" i="16"/>
  <c r="F12" i="16"/>
  <c r="E13" i="16"/>
  <c r="E14" i="16"/>
  <c r="E16" i="16"/>
  <c r="H127" i="16"/>
  <c r="H128" i="16"/>
  <c r="H129" i="16"/>
  <c r="H126" i="16"/>
  <c r="N129" i="16"/>
  <c r="N128" i="16"/>
  <c r="N127" i="16"/>
  <c r="N126" i="16"/>
  <c r="M129" i="16"/>
  <c r="M128" i="16"/>
  <c r="M127" i="16"/>
  <c r="M126" i="16"/>
  <c r="G129" i="16"/>
  <c r="G128" i="16"/>
  <c r="G127" i="16"/>
  <c r="G126" i="16"/>
  <c r="F127" i="16"/>
  <c r="F128" i="16"/>
  <c r="E128" i="16" s="1"/>
  <c r="F129" i="16"/>
  <c r="F126" i="16"/>
  <c r="H106" i="16"/>
  <c r="H107" i="16"/>
  <c r="H108" i="16"/>
  <c r="H105" i="16"/>
  <c r="N108" i="16"/>
  <c r="N107" i="16"/>
  <c r="N106" i="16"/>
  <c r="N105" i="16"/>
  <c r="M108" i="16"/>
  <c r="M107" i="16"/>
  <c r="M106" i="16"/>
  <c r="M105" i="16"/>
  <c r="G108" i="16"/>
  <c r="G107" i="16"/>
  <c r="G106" i="16"/>
  <c r="G105" i="16"/>
  <c r="F106" i="16"/>
  <c r="F107" i="16"/>
  <c r="E107" i="16" s="1"/>
  <c r="F108" i="16"/>
  <c r="E108" i="16" s="1"/>
  <c r="F105" i="16"/>
  <c r="E105" i="16" s="1"/>
  <c r="H96" i="16"/>
  <c r="E96" i="16" s="1"/>
  <c r="H97" i="16"/>
  <c r="E97" i="16" s="1"/>
  <c r="H95" i="16"/>
  <c r="H94" i="16" s="1"/>
  <c r="H67" i="16"/>
  <c r="H69" i="16"/>
  <c r="H66" i="16"/>
  <c r="N69" i="16"/>
  <c r="N68" i="16"/>
  <c r="N67" i="16"/>
  <c r="N66" i="16"/>
  <c r="M69" i="16"/>
  <c r="M68" i="16"/>
  <c r="M67" i="16"/>
  <c r="M66" i="16"/>
  <c r="G69" i="16"/>
  <c r="G68" i="16"/>
  <c r="G67" i="16"/>
  <c r="G66" i="16"/>
  <c r="F69" i="16"/>
  <c r="F68" i="16"/>
  <c r="F67" i="16"/>
  <c r="F66" i="16"/>
  <c r="E67" i="16"/>
  <c r="H54" i="16"/>
  <c r="H56" i="16"/>
  <c r="H53" i="16"/>
  <c r="N56" i="16"/>
  <c r="N55" i="16"/>
  <c r="N54" i="16"/>
  <c r="N53" i="16"/>
  <c r="M56" i="16"/>
  <c r="M55" i="16"/>
  <c r="M54" i="16"/>
  <c r="M53" i="16"/>
  <c r="G56" i="16"/>
  <c r="G55" i="16"/>
  <c r="G54" i="16"/>
  <c r="G53" i="16"/>
  <c r="F54" i="16"/>
  <c r="F55" i="16"/>
  <c r="F56" i="16"/>
  <c r="E56" i="16" s="1"/>
  <c r="F53" i="16"/>
  <c r="E53" i="16" s="1"/>
  <c r="N11" i="16"/>
  <c r="N10" i="16"/>
  <c r="N9" i="16"/>
  <c r="N8" i="16"/>
  <c r="M11" i="16"/>
  <c r="M10" i="16"/>
  <c r="M9" i="16"/>
  <c r="M8" i="16"/>
  <c r="H11" i="16"/>
  <c r="H9" i="16"/>
  <c r="H8" i="16"/>
  <c r="G11" i="16"/>
  <c r="G10" i="16"/>
  <c r="G9" i="16"/>
  <c r="G8" i="16"/>
  <c r="G7" i="16" s="1"/>
  <c r="F11" i="16"/>
  <c r="E11" i="16" s="1"/>
  <c r="F10" i="16"/>
  <c r="F9" i="16"/>
  <c r="E9" i="16" s="1"/>
  <c r="F8" i="16"/>
  <c r="F7" i="16" s="1"/>
  <c r="H60" i="16"/>
  <c r="H55" i="16" s="1"/>
  <c r="H15" i="16"/>
  <c r="E15" i="16" s="1"/>
  <c r="H70" i="16"/>
  <c r="N7" i="16" l="1"/>
  <c r="M52" i="16"/>
  <c r="M65" i="16"/>
  <c r="H104" i="16"/>
  <c r="H125" i="16"/>
  <c r="E99" i="16"/>
  <c r="E55" i="16"/>
  <c r="E69" i="16"/>
  <c r="E106" i="16"/>
  <c r="E127" i="16"/>
  <c r="E129" i="16"/>
  <c r="E57" i="16"/>
  <c r="H52" i="16"/>
  <c r="N52" i="16"/>
  <c r="G65" i="16"/>
  <c r="N65" i="16"/>
  <c r="G104" i="16"/>
  <c r="M125" i="16"/>
  <c r="E20" i="16"/>
  <c r="E78" i="16"/>
  <c r="E86" i="16"/>
  <c r="E66" i="16"/>
  <c r="F65" i="16"/>
  <c r="G52" i="16"/>
  <c r="E54" i="16"/>
  <c r="F125" i="16"/>
  <c r="G125" i="16"/>
  <c r="N125" i="16"/>
  <c r="E70" i="16"/>
  <c r="E44" i="16"/>
  <c r="F52" i="16"/>
  <c r="E73" i="16"/>
  <c r="E109" i="16"/>
  <c r="H10" i="16"/>
  <c r="E10" i="16" s="1"/>
  <c r="H68" i="16"/>
  <c r="E68" i="16" s="1"/>
  <c r="M104" i="16"/>
  <c r="N104" i="16"/>
  <c r="H12" i="16"/>
  <c r="E12" i="16" s="1"/>
  <c r="E28" i="16"/>
  <c r="E126" i="16"/>
  <c r="M7" i="16"/>
  <c r="F104" i="16"/>
  <c r="E130" i="16"/>
  <c r="E117" i="16"/>
  <c r="E95" i="16"/>
  <c r="E94" i="16"/>
  <c r="E8" i="16"/>
  <c r="H65" i="16" l="1"/>
  <c r="E104" i="16"/>
  <c r="E125" i="16"/>
  <c r="E65" i="16"/>
  <c r="E52" i="16"/>
  <c r="H7" i="16"/>
  <c r="E7" i="16" s="1"/>
  <c r="G139" i="16"/>
  <c r="G141" i="16"/>
  <c r="G140" i="16"/>
  <c r="G142" i="16"/>
  <c r="G138" i="16" l="1"/>
  <c r="F141" i="16" l="1"/>
  <c r="F139" i="16"/>
  <c r="F140" i="16"/>
  <c r="F142" i="16"/>
  <c r="F138" i="16" l="1"/>
  <c r="N140" i="16"/>
  <c r="H141" i="16" l="1"/>
  <c r="N141" i="16"/>
  <c r="M141" i="16"/>
  <c r="M140" i="16"/>
  <c r="H139" i="16"/>
  <c r="H140" i="16"/>
  <c r="H142" i="16"/>
  <c r="N142" i="16"/>
  <c r="M139" i="16"/>
  <c r="M142" i="16"/>
  <c r="N139" i="16"/>
  <c r="M138" i="16" l="1"/>
  <c r="H138" i="16"/>
  <c r="E138" i="16" s="1"/>
  <c r="E139" i="16"/>
  <c r="E141" i="16"/>
  <c r="N138" i="16"/>
  <c r="E142" i="16"/>
  <c r="E140" i="16"/>
</calcChain>
</file>

<file path=xl/sharedStrings.xml><?xml version="1.0" encoding="utf-8"?>
<sst xmlns="http://schemas.openxmlformats.org/spreadsheetml/2006/main" count="402" uniqueCount="118">
  <si>
    <t>Координатор муниципальной программы</t>
  </si>
  <si>
    <t>Перечень подпрограмм</t>
  </si>
  <si>
    <t>Всего</t>
  </si>
  <si>
    <t>Средства бюджета городского округа Жуковский</t>
  </si>
  <si>
    <t>Всего, в том числе по годам:</t>
  </si>
  <si>
    <t>Отдел информационных ресурсов Административного управления Администрации городского округа Жуковский</t>
  </si>
  <si>
    <t>Источники финансирования</t>
  </si>
  <si>
    <t>Объем финансирования по годам (тыс. руб.)</t>
  </si>
  <si>
    <t>Отдел информационных ресурсов Административного  управления</t>
  </si>
  <si>
    <t>Финансовое управление Администрации городского округа Жуковский</t>
  </si>
  <si>
    <t>Управление образования Администрации городского округа Жуковский</t>
  </si>
  <si>
    <t>Муниципальное бюджетное учреждение городского округа Жуковский «Многофункциональный центр предоставления государственных и муниципальных услуг»</t>
  </si>
  <si>
    <t>№ п/п</t>
  </si>
  <si>
    <t>-</t>
  </si>
  <si>
    <t>2023 год</t>
  </si>
  <si>
    <t>2025 год</t>
  </si>
  <si>
    <t>2027 год</t>
  </si>
  <si>
    <t>2023-2027</t>
  </si>
  <si>
    <t>Муниципальный заказчик муниципальной  программы</t>
  </si>
  <si>
    <t>Цели муниципальной программы</t>
  </si>
  <si>
    <t>Краткая характеристика подпрограмм</t>
  </si>
  <si>
    <t>Источники финансирования муниципальной программы, в том числе по годам реализации программы (тыс. руб.):</t>
  </si>
  <si>
    <t>Средства бюджета Московской области</t>
  </si>
  <si>
    <t>Средства федерального бюджета</t>
  </si>
  <si>
    <t>Внебюджетные средства</t>
  </si>
  <si>
    <t xml:space="preserve">Управление экономики Администрации городского округа Жуковский </t>
  </si>
  <si>
    <t xml:space="preserve">2. Подпрограмма II «Развитие информационной и технологической инфраструктуры экосистемы цифровой экономики
муниципального образования Московской области» </t>
  </si>
  <si>
    <t>3.Подпрограмма III «Обеспечивающая подпрограмма»</t>
  </si>
  <si>
    <t xml:space="preserve">1. Подпрограмма I «Повышение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услуг»  </t>
  </si>
  <si>
    <t xml:space="preserve">                                     "Цифровое муниципальное образование"</t>
  </si>
  <si>
    <t>2023 г.</t>
  </si>
  <si>
    <t>2024 г.</t>
  </si>
  <si>
    <t>2025 г.</t>
  </si>
  <si>
    <t>2026 г.</t>
  </si>
  <si>
    <t>2027 г.</t>
  </si>
  <si>
    <t xml:space="preserve"> </t>
  </si>
  <si>
    <t>Мероприятие подпрограммы</t>
  </si>
  <si>
    <t>Сроки исполнения мероприятия</t>
  </si>
  <si>
    <t>Всего (тыс. руб.)</t>
  </si>
  <si>
    <t xml:space="preserve">Ответственный за выполнение мероприятия </t>
  </si>
  <si>
    <t>Итого:</t>
  </si>
  <si>
    <t>1.1</t>
  </si>
  <si>
    <t>1.2</t>
  </si>
  <si>
    <t>2</t>
  </si>
  <si>
    <t>Итого по подпрограмме</t>
  </si>
  <si>
    <t>2026 год</t>
  </si>
  <si>
    <t>2.1</t>
  </si>
  <si>
    <t>3</t>
  </si>
  <si>
    <r>
      <rPr>
        <b/>
        <sz val="10"/>
        <color theme="1"/>
        <rFont val="Times New Roman"/>
        <family val="1"/>
        <charset val="204"/>
      </rPr>
      <t xml:space="preserve">Мероприятие 01.03. </t>
    </r>
    <r>
      <rPr>
        <sz val="10"/>
        <color theme="1"/>
        <rFont val="Times New Roman"/>
        <family val="1"/>
        <charset val="204"/>
      </rPr>
      <t>Подключение ОМСУ муниципального образования Московской области к единой интегрированной мультисервисной телекоммуникационной сети Правительства Московской области для нужд ОМСУ муниципального образования Московской области и обеспечения совместной работы в ней</t>
    </r>
  </si>
  <si>
    <t>1.3</t>
  </si>
  <si>
    <t>1.4</t>
  </si>
  <si>
    <r>
      <rPr>
        <b/>
        <sz val="10"/>
        <color theme="1"/>
        <rFont val="Times New Roman"/>
        <family val="1"/>
        <charset val="204"/>
      </rPr>
      <t xml:space="preserve">Мероприятие 01.04. </t>
    </r>
    <r>
      <rPr>
        <sz val="10"/>
        <color theme="1"/>
        <rFont val="Times New Roman"/>
        <family val="1"/>
        <charset val="204"/>
      </rPr>
      <t>Обеспечение оборудованием и поддержание его работоспособности</t>
    </r>
  </si>
  <si>
    <t>1.5</t>
  </si>
  <si>
    <r>
      <rPr>
        <b/>
        <sz val="10"/>
        <color theme="1"/>
        <rFont val="Times New Roman"/>
        <family val="1"/>
        <charset val="204"/>
      </rPr>
      <t xml:space="preserve">Мероприятие 01.05. </t>
    </r>
    <r>
      <rPr>
        <sz val="10"/>
        <color theme="1"/>
        <rFont val="Times New Roman"/>
        <family val="1"/>
        <charset val="204"/>
      </rPr>
  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«Интернет» за счет средств местного бюджета</t>
    </r>
  </si>
  <si>
    <t>3.1</t>
  </si>
  <si>
    <t>3.2</t>
  </si>
  <si>
    <t>3.3</t>
  </si>
  <si>
    <r>
      <rPr>
        <b/>
        <sz val="10"/>
        <color theme="1"/>
        <rFont val="Times New Roman"/>
        <family val="1"/>
        <charset val="204"/>
      </rPr>
      <t xml:space="preserve">Мероприятие 03.03. </t>
    </r>
    <r>
      <rPr>
        <sz val="10"/>
        <color theme="1"/>
        <rFont val="Times New Roman"/>
        <family val="1"/>
        <charset val="204"/>
      </rPr>
      <t>Развитие и сопровождение муниципальных информационных систем обеспечения деятельности ОМСУ муниципального образования Московской области</t>
    </r>
  </si>
  <si>
    <r>
      <rPr>
        <b/>
        <sz val="10"/>
        <color theme="1"/>
        <rFont val="Times New Roman"/>
        <family val="1"/>
        <charset val="204"/>
      </rPr>
      <t xml:space="preserve">Мероприятие 03.02. </t>
    </r>
    <r>
      <rPr>
        <sz val="10"/>
        <color theme="1"/>
        <rFont val="Times New Roman"/>
        <family val="1"/>
        <charset val="204"/>
      </rPr>
      <t>Внедрение и сопровождение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 муниципального образования Московской области</t>
    </r>
  </si>
  <si>
    <r>
      <rPr>
        <b/>
        <sz val="10"/>
        <color theme="1"/>
        <rFont val="Times New Roman"/>
        <family val="1"/>
        <charset val="204"/>
      </rPr>
      <t xml:space="preserve">Мероприятие 03.01. </t>
    </r>
    <r>
      <rPr>
        <sz val="10"/>
        <color theme="1"/>
        <rFont val="Times New Roman"/>
        <family val="1"/>
        <charset val="204"/>
      </rPr>
      <t>Обеспечение программными продуктами</t>
    </r>
  </si>
  <si>
    <t>4</t>
  </si>
  <si>
    <r>
      <rPr>
        <b/>
        <sz val="10"/>
        <color theme="1"/>
        <rFont val="Times New Roman"/>
        <family val="1"/>
        <charset val="204"/>
      </rPr>
      <t xml:space="preserve">Мероприятие 04.01. </t>
    </r>
    <r>
      <rPr>
        <sz val="10"/>
        <color theme="1"/>
        <rFont val="Times New Roman"/>
        <family val="1"/>
        <charset val="204"/>
      </rPr>
      <t>Обеспечение муниципальных учреждений культуры доступом в информационно-телекоммуникационную сеть Интернет</t>
    </r>
  </si>
  <si>
    <t>4.1</t>
  </si>
  <si>
    <t>5</t>
  </si>
  <si>
    <t>5.1</t>
  </si>
  <si>
    <t>Образовательные организации обеспечены комплектами оборудования, включающими средства вычислительной техники, программное обеспечение и презентационное оборудование, для внедрения цифровой образовательной среды (единица)</t>
  </si>
  <si>
    <t>5.2</t>
  </si>
  <si>
    <r>
      <rPr>
        <b/>
        <sz val="10"/>
        <color theme="1"/>
        <rFont val="Times New Roman"/>
        <family val="1"/>
        <charset val="204"/>
      </rPr>
      <t xml:space="preserve">Основное мероприятие 01. </t>
    </r>
    <r>
      <rPr>
        <sz val="10"/>
        <color theme="1"/>
        <rFont val="Times New Roman"/>
        <family val="1"/>
        <charset val="204"/>
      </rPr>
      <t>Информационная инфраструктура</t>
    </r>
  </si>
  <si>
    <r>
      <rPr>
        <b/>
        <sz val="10"/>
        <color theme="1"/>
        <rFont val="Times New Roman"/>
        <family val="1"/>
        <charset val="204"/>
      </rPr>
      <t xml:space="preserve">Мероприятие 01.01. </t>
    </r>
    <r>
      <rPr>
        <sz val="10"/>
        <color theme="1"/>
        <rFont val="Times New Roman"/>
        <family val="1"/>
        <charset val="204"/>
      </rPr>
      <t xml:space="preserve">Обеспечение доступности для населения муниципального образования Московской области современных услуг широкополосного доступа в сеть Интернет
</t>
    </r>
  </si>
  <si>
    <r>
      <rPr>
        <b/>
        <sz val="10"/>
        <color theme="1"/>
        <rFont val="Times New Roman"/>
        <family val="1"/>
        <charset val="204"/>
      </rPr>
      <t xml:space="preserve">Мероприятие 01.02. </t>
    </r>
    <r>
      <rPr>
        <sz val="10"/>
        <color theme="1"/>
        <rFont val="Times New Roman"/>
        <family val="1"/>
        <charset val="204"/>
      </rPr>
      <t>Обеспечение ОМСУ муниципального образования Московской области широкополосным доступом в сеть Интернет, телефонной связью, иными услугами электросвязи</t>
    </r>
  </si>
  <si>
    <r>
      <rPr>
        <b/>
        <sz val="10"/>
        <color theme="1"/>
        <rFont val="Times New Roman"/>
        <family val="1"/>
        <charset val="204"/>
      </rPr>
      <t xml:space="preserve">Основное мероприятие 02. </t>
    </r>
    <r>
      <rPr>
        <sz val="10"/>
        <color theme="1"/>
        <rFont val="Times New Roman"/>
        <family val="1"/>
        <charset val="204"/>
      </rPr>
      <t>Информационная безопасность</t>
    </r>
  </si>
  <si>
    <r>
      <rPr>
        <b/>
        <sz val="10"/>
        <color theme="1"/>
        <rFont val="Times New Roman"/>
        <family val="1"/>
        <charset val="204"/>
      </rPr>
      <t xml:space="preserve">Основное мероприятие 03. </t>
    </r>
    <r>
      <rPr>
        <sz val="10"/>
        <color theme="1"/>
        <rFont val="Times New Roman"/>
        <family val="1"/>
        <charset val="204"/>
      </rPr>
      <t>Цифровое государственное управление</t>
    </r>
  </si>
  <si>
    <r>
      <rPr>
        <b/>
        <sz val="10"/>
        <color theme="1"/>
        <rFont val="Times New Roman"/>
        <family val="1"/>
        <charset val="204"/>
      </rPr>
      <t xml:space="preserve">Основное мероприятие 04. </t>
    </r>
    <r>
      <rPr>
        <sz val="10"/>
        <color theme="1"/>
        <rFont val="Times New Roman"/>
        <family val="1"/>
        <charset val="204"/>
      </rPr>
      <t>Цифровая культура</t>
    </r>
  </si>
  <si>
    <t xml:space="preserve">1. Снижение административных барьеров, повышение качества и доступности предоставления государственных и муниципальных услуг    </t>
  </si>
  <si>
    <t xml:space="preserve"> 2. Повышение эффективности муниципального управления, развитие информационного общества и создание достаточных условий институционального и инфраструктурного характера для создания и развития цифровой экономики.</t>
  </si>
  <si>
    <t xml:space="preserve">1. Реализация общесистемных мер по повышению качества и доступности государственных и муниципальных услуг в муниципальном образовании Московской области.
Организация деятельности МФЦ.
</t>
  </si>
  <si>
    <t>2. Реализация федеральных и региональных проектов в сфере информационных технологий, в том числе по увеличению числа граждан, пользующихся электронными сервисами учреждений ОМСУ городского округа Жуковский Московской области</t>
  </si>
  <si>
    <t>3. Создание условий для реализации полномочий органов местного самоуправления</t>
  </si>
  <si>
    <t xml:space="preserve">В том числе по кварталам: </t>
  </si>
  <si>
    <t>1 квартал</t>
  </si>
  <si>
    <t>1 полугодие</t>
  </si>
  <si>
    <t>9 месяцев</t>
  </si>
  <si>
    <t>12 месяцев</t>
  </si>
  <si>
    <t>Мероприятие 02.01. Приобретение, установка, настройка, монтаж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данных, антивирусного программного обеспечения, средств электронной подписи, средств защиты информационно-технологической и телекоммуникационной инфраструктуры от компьютерных атак, средств автоматизации деятельности по защите информации,  а также проведение мероприятий по защите информации и аттестации по требованиям безопасности информации объектов информатизации, ЦОД и ИС, используемых ОМСУ муниципального образования Московской области</t>
  </si>
  <si>
    <t xml:space="preserve">2023 год </t>
  </si>
  <si>
    <r>
      <t xml:space="preserve">Мероприятие E4.05. Мероприятие в рамках ГП МО - </t>
    </r>
    <r>
      <rPr>
        <sz val="10"/>
        <color theme="1"/>
        <rFont val="Times New Roman"/>
        <family val="1"/>
        <charset val="204"/>
      </rPr>
      <t>Обновление и техническое обслуживание (ремонт) средств (программного обеспечения и оборудования), приобретённых в рамках субсидий на реализацию мероприятий федерального проекта "Цифровая образовательная среда"</t>
    </r>
  </si>
  <si>
    <t>Обеспечено обновление и техническое обслуживание (ремонт) средств (программного обеспечения и оборудования), приобретённых в рамках субсидий на на реализацию мероприятий федерального проекта "Цифровая образовательная среда"(единица)</t>
  </si>
  <si>
    <t>Ответственные исполнители подпрограмм</t>
  </si>
  <si>
    <t xml:space="preserve">                    муниципальной программы городского округа Жуковский</t>
  </si>
  <si>
    <t xml:space="preserve">2024 год </t>
  </si>
  <si>
    <t>Итого         2025 год</t>
  </si>
  <si>
    <t xml:space="preserve">Результат 1. Домохозяйства обеспечены широкополосным доступом в сеть Интернет (единица)  </t>
  </si>
  <si>
    <t>Результат 1. ОМСУ обеспечены широкополосным доступом в сеть Интернет, телефонной связью, иными услугами электросвязи (единица)</t>
  </si>
  <si>
    <t>Результат 1. ОМСУ подключены к ЕИМТС Правительства Московской области (единица)</t>
  </si>
  <si>
    <t>Результат 1. ОМСУ обеспечены оборудованием, а также его техническим сопровождением (единица)</t>
  </si>
  <si>
    <t>Результат 1. Организации дошкольного, начального общего, основного общего и среднего общего образования, находящиеся в ведении ОМСУ, обеспечены доступом в информационно-телекоммуникационную сеть «Интернет» (единица)</t>
  </si>
  <si>
    <t>Результат 1. Обеспечено соответствие объектов информатизации требованиям о защите информации ограниченного доступа, не составляющей государственную тайну (единица)</t>
  </si>
  <si>
    <t>Результат 1. ОМСУ обеспечены программными продуктами согласно заявленной потребности (единица)</t>
  </si>
  <si>
    <t>Результат 1. Обеспечено функционирование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 (единица)</t>
  </si>
  <si>
    <t>Результат 1. Обеспечено функционирование муниципальных информационных систем обеспечения деятельности ОМСУ (единица)</t>
  </si>
  <si>
    <r>
      <rPr>
        <b/>
        <sz val="10"/>
        <color rgb="FFFF0000"/>
        <rFont val="Times New Roman"/>
        <family val="1"/>
        <charset val="204"/>
      </rPr>
      <t xml:space="preserve">Мероприятие E4.04. </t>
    </r>
    <r>
      <rPr>
        <sz val="10"/>
        <color rgb="FFFF0000"/>
        <rFont val="Times New Roman"/>
        <family val="1"/>
        <charset val="204"/>
      </rPr>
      <t>Обеспечение образовательных организаций материально-технической базой для внедрения цифровой образовательной среды</t>
    </r>
  </si>
  <si>
    <r>
      <rPr>
        <b/>
        <sz val="10"/>
        <rFont val="Times New Roman"/>
        <family val="1"/>
        <charset val="204"/>
      </rPr>
      <t>Основное мероприятие 05</t>
    </r>
    <r>
      <rPr>
        <sz val="10"/>
        <rFont val="Times New Roman"/>
        <family val="1"/>
        <charset val="204"/>
      </rPr>
      <t>. Цифровая образовательная среда</t>
    </r>
  </si>
  <si>
    <t>2025-2029</t>
  </si>
  <si>
    <t>6.1.</t>
  </si>
  <si>
    <t>Мероприятие 05.01. Обновление и техническое обслуживание (ремонт) средств (программного обеспечения и оборудования) приобретенных для реализацию мероприятий в сфере цифровой образовательной среды</t>
  </si>
  <si>
    <t>7.</t>
  </si>
  <si>
    <t>Результат 1. Обеспечено обновление и техническое обслуживание (ремонт) средств (программного обеспечения и оборудования), приобретённых на реализацию мероприятий в сфере цифровой образовательной среды (единица)</t>
  </si>
  <si>
    <t>х</t>
  </si>
  <si>
    <t>2023-2024</t>
  </si>
  <si>
    <r>
      <rPr>
        <b/>
        <sz val="10"/>
        <color rgb="FFFF0000"/>
        <rFont val="Times New Roman"/>
        <family val="1"/>
        <charset val="204"/>
      </rPr>
      <t xml:space="preserve">Основное мероприятие E4. </t>
    </r>
    <r>
      <rPr>
        <sz val="10"/>
        <color rgb="FFFF0000"/>
        <rFont val="Times New Roman"/>
        <family val="1"/>
        <charset val="204"/>
      </rPr>
      <t>Федеральный проект «Цифровая образовательная среда»</t>
    </r>
  </si>
  <si>
    <t>Приложение  №2 к  постановлению
Администрации городского округа Жуковский
от «___ » _____ 2025  № ________</t>
  </si>
  <si>
    <t>____________________________________</t>
  </si>
  <si>
    <t>&gt;&gt;.</t>
  </si>
  <si>
    <t>Приложение  №1  к  постановлению
Администрации городского округа Жуковский
от «___ » _____ 2025  № ________</t>
  </si>
  <si>
    <t>&lt;&lt;  1. Паспорт</t>
  </si>
  <si>
    <t>__________________________________</t>
  </si>
  <si>
    <r>
      <t xml:space="preserve">             &lt;&lt;  </t>
    </r>
    <r>
      <rPr>
        <b/>
        <sz val="12"/>
        <color theme="1"/>
        <rFont val="Times New Roman"/>
        <family val="1"/>
        <charset val="204"/>
      </rPr>
      <t xml:space="preserve">7.  Перечень мероприятий подпрограммы II «Развитие информационной и технологической инфраструктуры экосистемы цифровой экономики
муниципального образования Московской области» </t>
    </r>
  </si>
  <si>
    <t xml:space="preserve"> Заместитель Главы  городского округа Жуковский Ю.В. Шабанова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</si>
</sst>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325">
    <xf numFmtId="0" fontId="0" fillId="0" borderId="0" xfId="0"/>
    <xf numFmtId="0" fontId="0" fillId="2" borderId="0" xfId="0" applyFill="1"/>
    <xf numFmtId="0" fontId="4" fillId="0" borderId="14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center" wrapText="1"/>
    </xf>
    <xf numFmtId="0" fontId="9" fillId="2" borderId="0" xfId="0" applyFont="1" applyFill="1"/>
    <xf numFmtId="0" fontId="4" fillId="0" borderId="1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top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3" fillId="2" borderId="9" xfId="0" applyFont="1" applyFill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14" fillId="0" borderId="11" xfId="0" applyNumberFormat="1" applyFont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14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164" fontId="4" fillId="2" borderId="33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wrapText="1"/>
    </xf>
    <xf numFmtId="164" fontId="4" fillId="2" borderId="33" xfId="0" applyNumberFormat="1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17" fillId="0" borderId="0" xfId="0" applyFont="1" applyAlignment="1" applyProtection="1">
      <alignment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16" fillId="0" borderId="6" xfId="0" applyFont="1" applyBorder="1" applyAlignment="1" applyProtection="1">
      <alignment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164" fontId="13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/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/>
      <protection locked="0"/>
    </xf>
    <xf numFmtId="0" fontId="13" fillId="0" borderId="7" xfId="0" applyFont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vertical="center" wrapText="1"/>
      <protection locked="0"/>
    </xf>
    <xf numFmtId="0" fontId="17" fillId="0" borderId="3" xfId="0" applyFont="1" applyBorder="1" applyProtection="1">
      <protection locked="0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17" fillId="0" borderId="3" xfId="0" applyFont="1" applyBorder="1" applyAlignment="1" applyProtection="1">
      <alignment horizontal="left" vertical="top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2" xfId="0" applyFont="1" applyBorder="1" applyProtection="1"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Protection="1"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justify" vertical="center"/>
      <protection locked="0"/>
    </xf>
    <xf numFmtId="0" fontId="17" fillId="0" borderId="32" xfId="0" applyFont="1" applyBorder="1" applyProtection="1">
      <protection locked="0"/>
    </xf>
    <xf numFmtId="0" fontId="16" fillId="0" borderId="0" xfId="0" applyFont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/>
    <xf numFmtId="0" fontId="4" fillId="0" borderId="1" xfId="0" applyFont="1" applyBorder="1"/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0" borderId="8" xfId="0" applyFont="1" applyBorder="1" applyAlignment="1">
      <alignment horizontal="center" vertical="center"/>
    </xf>
    <xf numFmtId="0" fontId="2" fillId="0" borderId="8" xfId="0" applyFont="1" applyBorder="1"/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/>
    <xf numFmtId="0" fontId="4" fillId="0" borderId="9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11" xfId="0" applyFont="1" applyBorder="1"/>
    <xf numFmtId="0" fontId="3" fillId="0" borderId="16" xfId="0" applyFont="1" applyBorder="1"/>
    <xf numFmtId="0" fontId="1" fillId="0" borderId="9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wrapText="1"/>
    </xf>
    <xf numFmtId="0" fontId="4" fillId="0" borderId="15" xfId="0" applyFont="1" applyBorder="1" applyAlignment="1">
      <alignment vertical="top" wrapText="1"/>
    </xf>
    <xf numFmtId="0" fontId="3" fillId="0" borderId="17" xfId="0" applyFont="1" applyBorder="1"/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4" xfId="0" applyFont="1" applyBorder="1"/>
    <xf numFmtId="0" fontId="3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6" xfId="0" applyBorder="1"/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4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1" fillId="0" borderId="34" xfId="0" applyFont="1" applyBorder="1" applyAlignment="1">
      <alignment horizontal="center" vertical="center" wrapText="1"/>
    </xf>
    <xf numFmtId="0" fontId="3" fillId="0" borderId="8" xfId="0" applyFont="1" applyBorder="1"/>
    <xf numFmtId="0" fontId="3" fillId="2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/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/>
    <xf numFmtId="0" fontId="3" fillId="2" borderId="13" xfId="0" applyFont="1" applyFill="1" applyBorder="1"/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3" fillId="0" borderId="29" xfId="0" applyFont="1" applyBorder="1" applyAlignment="1">
      <alignment horizontal="center" vertical="top" wrapText="1"/>
    </xf>
    <xf numFmtId="0" fontId="0" fillId="0" borderId="30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34" xfId="0" applyBorder="1"/>
    <xf numFmtId="0" fontId="0" fillId="0" borderId="0" xfId="0"/>
    <xf numFmtId="0" fontId="11" fillId="2" borderId="4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" fillId="0" borderId="28" xfId="0" applyFont="1" applyBorder="1"/>
    <xf numFmtId="0" fontId="4" fillId="0" borderId="1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/>
    </xf>
    <xf numFmtId="164" fontId="6" fillId="2" borderId="13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4" fillId="0" borderId="36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7" xfId="0" applyBorder="1" applyAlignment="1">
      <alignment horizontal="center" vertical="top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wrapText="1"/>
    </xf>
    <xf numFmtId="164" fontId="3" fillId="2" borderId="13" xfId="0" applyNumberFormat="1" applyFont="1" applyFill="1" applyBorder="1" applyAlignment="1">
      <alignment horizont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wrapText="1"/>
    </xf>
    <xf numFmtId="164" fontId="4" fillId="0" borderId="13" xfId="0" applyNumberFormat="1" applyFont="1" applyFill="1" applyBorder="1" applyAlignment="1">
      <alignment horizontal="center" wrapText="1"/>
    </xf>
    <xf numFmtId="164" fontId="3" fillId="2" borderId="28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/>
    </xf>
    <xf numFmtId="164" fontId="3" fillId="2" borderId="18" xfId="0" applyNumberFormat="1" applyFont="1" applyFill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/>
    <xf numFmtId="0" fontId="0" fillId="0" borderId="5" xfId="0" applyBorder="1"/>
    <xf numFmtId="164" fontId="3" fillId="2" borderId="11" xfId="0" applyNumberFormat="1" applyFont="1" applyFill="1" applyBorder="1" applyAlignment="1">
      <alignment horizontal="center"/>
    </xf>
    <xf numFmtId="164" fontId="3" fillId="2" borderId="13" xfId="0" applyNumberFormat="1" applyFont="1" applyFill="1" applyBorder="1" applyAlignment="1">
      <alignment horizontal="center"/>
    </xf>
    <xf numFmtId="164" fontId="3" fillId="2" borderId="33" xfId="0" applyNumberFormat="1" applyFont="1" applyFill="1" applyBorder="1" applyAlignment="1">
      <alignment horizontal="center" vertical="center"/>
    </xf>
    <xf numFmtId="164" fontId="3" fillId="2" borderId="34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 applyAlignment="1">
      <alignment horizontal="center" vertical="top" wrapText="1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1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4" fillId="0" borderId="1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7" xfId="0" applyFont="1" applyFill="1" applyBorder="1"/>
    <xf numFmtId="164" fontId="6" fillId="2" borderId="28" xfId="0" applyNumberFormat="1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center" vertical="top" wrapText="1"/>
    </xf>
    <xf numFmtId="49" fontId="11" fillId="0" borderId="16" xfId="0" applyNumberFormat="1" applyFont="1" applyBorder="1" applyAlignment="1">
      <alignment horizontal="center" vertical="top" wrapText="1"/>
    </xf>
    <xf numFmtId="0" fontId="11" fillId="0" borderId="16" xfId="0" applyFont="1" applyBorder="1"/>
    <xf numFmtId="0" fontId="11" fillId="0" borderId="16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7" xfId="0" applyFont="1" applyBorder="1"/>
    <xf numFmtId="164" fontId="14" fillId="2" borderId="11" xfId="0" applyNumberFormat="1" applyFont="1" applyFill="1" applyBorder="1" applyAlignment="1">
      <alignment horizontal="center" vertical="center"/>
    </xf>
    <xf numFmtId="164" fontId="14" fillId="2" borderId="13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 wrapText="1"/>
    </xf>
    <xf numFmtId="164" fontId="11" fillId="2" borderId="11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/>
    <xf numFmtId="0" fontId="11" fillId="2" borderId="10" xfId="0" applyFont="1" applyFill="1" applyBorder="1" applyAlignment="1">
      <alignment horizontal="center" vertical="top" wrapText="1"/>
    </xf>
    <xf numFmtId="0" fontId="11" fillId="2" borderId="11" xfId="0" applyFont="1" applyFill="1" applyBorder="1"/>
    <xf numFmtId="0" fontId="11" fillId="2" borderId="13" xfId="0" applyFont="1" applyFill="1" applyBorder="1"/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/>
    <xf numFmtId="0" fontId="11" fillId="0" borderId="34" xfId="0" applyFont="1" applyBorder="1" applyAlignment="1">
      <alignment horizontal="center" vertical="center" wrapText="1"/>
    </xf>
    <xf numFmtId="0" fontId="11" fillId="0" borderId="8" xfId="0" applyFont="1" applyBorder="1"/>
    <xf numFmtId="0" fontId="11" fillId="2" borderId="15" xfId="0" applyFont="1" applyFill="1" applyBorder="1" applyAlignment="1">
      <alignment horizontal="center" vertical="center" wrapText="1"/>
    </xf>
    <xf numFmtId="0" fontId="11" fillId="2" borderId="18" xfId="0" applyFont="1" applyFill="1" applyBorder="1"/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/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/>
    <xf numFmtId="0" fontId="11" fillId="0" borderId="9" xfId="0" applyFont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/>
    <xf numFmtId="49" fontId="4" fillId="0" borderId="20" xfId="0" applyNumberFormat="1" applyFont="1" applyBorder="1" applyAlignment="1">
      <alignment horizontal="center" vertical="top" wrapText="1"/>
    </xf>
    <xf numFmtId="0" fontId="3" fillId="0" borderId="20" xfId="0" applyFont="1" applyBorder="1"/>
    <xf numFmtId="0" fontId="3" fillId="0" borderId="23" xfId="0" applyFont="1" applyBorder="1"/>
    <xf numFmtId="0" fontId="5" fillId="0" borderId="21" xfId="0" applyFont="1" applyBorder="1" applyAlignment="1">
      <alignment horizontal="left" vertical="top" wrapText="1"/>
    </xf>
    <xf numFmtId="0" fontId="5" fillId="0" borderId="22" xfId="0" applyFont="1" applyBorder="1"/>
    <xf numFmtId="0" fontId="6" fillId="0" borderId="21" xfId="0" applyFont="1" applyBorder="1"/>
    <xf numFmtId="0" fontId="6" fillId="0" borderId="24" xfId="0" applyFont="1" applyBorder="1"/>
    <xf numFmtId="0" fontId="5" fillId="0" borderId="25" xfId="0" applyFont="1" applyBorder="1"/>
    <xf numFmtId="0" fontId="4" fillId="0" borderId="6" xfId="0" applyFont="1" applyBorder="1"/>
    <xf numFmtId="0" fontId="5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2" borderId="37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2" borderId="29" xfId="0" applyFont="1" applyFill="1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26"/>
  <sheetViews>
    <sheetView tabSelected="1" zoomScaleNormal="100" workbookViewId="0">
      <selection activeCell="C23" sqref="C23"/>
    </sheetView>
  </sheetViews>
  <sheetFormatPr defaultRowHeight="15" x14ac:dyDescent="0.25"/>
  <cols>
    <col min="1" max="1" width="53" style="71" customWidth="1"/>
    <col min="2" max="2" width="18.140625" style="71" customWidth="1"/>
    <col min="3" max="3" width="18.28515625" style="71" customWidth="1"/>
    <col min="4" max="6" width="18.7109375" style="71" bestFit="1" customWidth="1"/>
    <col min="7" max="7" width="22.85546875" style="71" customWidth="1"/>
    <col min="8" max="8" width="5.140625" style="71" customWidth="1"/>
    <col min="9" max="16384" width="9.140625" style="71"/>
  </cols>
  <sheetData>
    <row r="1" spans="1:9" ht="61.5" customHeight="1" x14ac:dyDescent="0.25">
      <c r="F1" s="104" t="s">
        <v>113</v>
      </c>
      <c r="G1" s="105"/>
    </row>
    <row r="2" spans="1:9" ht="18.75" x14ac:dyDescent="0.25">
      <c r="A2" s="106"/>
      <c r="B2" s="106"/>
      <c r="C2" s="106"/>
      <c r="D2" s="106"/>
      <c r="E2" s="106"/>
      <c r="F2" s="106"/>
      <c r="G2" s="106"/>
    </row>
    <row r="3" spans="1:9" ht="18.75" x14ac:dyDescent="0.3">
      <c r="A3" s="110" t="s">
        <v>114</v>
      </c>
      <c r="B3" s="110"/>
      <c r="C3" s="110"/>
      <c r="D3" s="110"/>
      <c r="E3" s="110"/>
      <c r="F3" s="110"/>
      <c r="G3" s="111"/>
    </row>
    <row r="4" spans="1:9" ht="18.75" x14ac:dyDescent="0.3">
      <c r="A4" s="110" t="s">
        <v>88</v>
      </c>
      <c r="B4" s="110"/>
      <c r="C4" s="110"/>
      <c r="D4" s="110"/>
      <c r="E4" s="110"/>
      <c r="F4" s="110"/>
      <c r="G4" s="111"/>
    </row>
    <row r="5" spans="1:9" ht="18.75" x14ac:dyDescent="0.25">
      <c r="A5" s="112" t="s">
        <v>29</v>
      </c>
      <c r="B5" s="112"/>
      <c r="C5" s="112"/>
      <c r="D5" s="112"/>
      <c r="E5" s="112"/>
      <c r="F5" s="112"/>
      <c r="G5" s="113"/>
    </row>
    <row r="6" spans="1:9" ht="18.75" x14ac:dyDescent="0.3">
      <c r="A6" s="107"/>
      <c r="B6" s="107"/>
      <c r="C6" s="107"/>
      <c r="D6" s="107"/>
      <c r="E6" s="107"/>
      <c r="F6" s="107"/>
      <c r="G6" s="72"/>
    </row>
    <row r="7" spans="1:9" ht="18.75" x14ac:dyDescent="0.3">
      <c r="A7" s="108"/>
      <c r="B7" s="109"/>
      <c r="C7" s="109"/>
      <c r="D7" s="109"/>
      <c r="E7" s="109"/>
      <c r="F7" s="109"/>
      <c r="G7" s="109"/>
    </row>
    <row r="8" spans="1:9" ht="44.25" customHeight="1" x14ac:dyDescent="0.3">
      <c r="A8" s="73" t="s">
        <v>0</v>
      </c>
      <c r="B8" s="91" t="s">
        <v>117</v>
      </c>
      <c r="C8" s="92"/>
      <c r="D8" s="92"/>
      <c r="E8" s="92"/>
      <c r="F8" s="92"/>
      <c r="G8" s="93"/>
    </row>
    <row r="9" spans="1:9" ht="35.25" customHeight="1" x14ac:dyDescent="0.3">
      <c r="A9" s="73" t="s">
        <v>18</v>
      </c>
      <c r="B9" s="88" t="s">
        <v>25</v>
      </c>
      <c r="C9" s="89"/>
      <c r="D9" s="89"/>
      <c r="E9" s="89"/>
      <c r="F9" s="89"/>
      <c r="G9" s="90"/>
      <c r="I9" s="71" t="s">
        <v>35</v>
      </c>
    </row>
    <row r="10" spans="1:9" ht="55.5" customHeight="1" x14ac:dyDescent="0.25">
      <c r="A10" s="97" t="s">
        <v>19</v>
      </c>
      <c r="B10" s="88" t="s">
        <v>73</v>
      </c>
      <c r="C10" s="99"/>
      <c r="D10" s="99"/>
      <c r="E10" s="99"/>
      <c r="F10" s="99"/>
      <c r="G10" s="100"/>
    </row>
    <row r="11" spans="1:9" ht="57.75" customHeight="1" x14ac:dyDescent="0.3">
      <c r="A11" s="98"/>
      <c r="B11" s="102" t="s">
        <v>74</v>
      </c>
      <c r="C11" s="102"/>
      <c r="D11" s="102"/>
      <c r="E11" s="102"/>
      <c r="F11" s="102"/>
      <c r="G11" s="103"/>
    </row>
    <row r="12" spans="1:9" ht="33.75" customHeight="1" x14ac:dyDescent="0.3">
      <c r="A12" s="74" t="s">
        <v>1</v>
      </c>
      <c r="B12" s="91" t="s">
        <v>87</v>
      </c>
      <c r="C12" s="92"/>
      <c r="D12" s="92"/>
      <c r="E12" s="92"/>
      <c r="F12" s="92"/>
      <c r="G12" s="93"/>
    </row>
    <row r="13" spans="1:9" ht="126.75" customHeight="1" x14ac:dyDescent="0.3">
      <c r="A13" s="73" t="s">
        <v>28</v>
      </c>
      <c r="B13" s="88" t="s">
        <v>11</v>
      </c>
      <c r="C13" s="89"/>
      <c r="D13" s="89"/>
      <c r="E13" s="89"/>
      <c r="F13" s="89"/>
      <c r="G13" s="93"/>
    </row>
    <row r="14" spans="1:9" ht="109.5" customHeight="1" x14ac:dyDescent="0.3">
      <c r="A14" s="75" t="s">
        <v>26</v>
      </c>
      <c r="B14" s="91" t="s">
        <v>5</v>
      </c>
      <c r="C14" s="92"/>
      <c r="D14" s="92"/>
      <c r="E14" s="92"/>
      <c r="F14" s="92"/>
      <c r="G14" s="93"/>
    </row>
    <row r="15" spans="1:9" ht="57" customHeight="1" x14ac:dyDescent="0.3">
      <c r="A15" s="73" t="s">
        <v>27</v>
      </c>
      <c r="B15" s="88" t="s">
        <v>11</v>
      </c>
      <c r="C15" s="89"/>
      <c r="D15" s="89"/>
      <c r="E15" s="89"/>
      <c r="F15" s="89"/>
      <c r="G15" s="93"/>
    </row>
    <row r="16" spans="1:9" ht="81.75" customHeight="1" x14ac:dyDescent="0.25">
      <c r="A16" s="97" t="s">
        <v>20</v>
      </c>
      <c r="B16" s="94" t="s">
        <v>75</v>
      </c>
      <c r="C16" s="95"/>
      <c r="D16" s="95"/>
      <c r="E16" s="95"/>
      <c r="F16" s="95"/>
      <c r="G16" s="96"/>
    </row>
    <row r="17" spans="1:7" ht="56.25" customHeight="1" x14ac:dyDescent="0.3">
      <c r="A17" s="98"/>
      <c r="B17" s="91" t="s">
        <v>76</v>
      </c>
      <c r="C17" s="101"/>
      <c r="D17" s="101"/>
      <c r="E17" s="101"/>
      <c r="F17" s="101"/>
      <c r="G17" s="93"/>
    </row>
    <row r="18" spans="1:7" ht="26.25" customHeight="1" x14ac:dyDescent="0.3">
      <c r="A18" s="98"/>
      <c r="B18" s="91" t="s">
        <v>77</v>
      </c>
      <c r="C18" s="92"/>
      <c r="D18" s="92"/>
      <c r="E18" s="92"/>
      <c r="F18" s="92"/>
      <c r="G18" s="93"/>
    </row>
    <row r="19" spans="1:7" ht="81" customHeight="1" x14ac:dyDescent="0.25">
      <c r="A19" s="76" t="s">
        <v>21</v>
      </c>
      <c r="B19" s="77" t="s">
        <v>2</v>
      </c>
      <c r="C19" s="78" t="s">
        <v>30</v>
      </c>
      <c r="D19" s="78" t="s">
        <v>31</v>
      </c>
      <c r="E19" s="78" t="s">
        <v>32</v>
      </c>
      <c r="F19" s="78" t="s">
        <v>33</v>
      </c>
      <c r="G19" s="79" t="s">
        <v>34</v>
      </c>
    </row>
    <row r="20" spans="1:7" ht="34.5" customHeight="1" x14ac:dyDescent="0.25">
      <c r="A20" s="73" t="s">
        <v>22</v>
      </c>
      <c r="B20" s="82">
        <v>6158.8150000000005</v>
      </c>
      <c r="C20" s="82">
        <v>2998</v>
      </c>
      <c r="D20" s="82">
        <v>3160.8150000000001</v>
      </c>
      <c r="E20" s="82">
        <v>0</v>
      </c>
      <c r="F20" s="82">
        <v>0</v>
      </c>
      <c r="G20" s="82">
        <v>0</v>
      </c>
    </row>
    <row r="21" spans="1:7" ht="30" customHeight="1" x14ac:dyDescent="0.25">
      <c r="A21" s="73" t="s">
        <v>23</v>
      </c>
      <c r="B21" s="82">
        <v>2510.4450000000002</v>
      </c>
      <c r="C21" s="82">
        <v>0</v>
      </c>
      <c r="D21" s="82">
        <v>2510.4450000000002</v>
      </c>
      <c r="E21" s="82">
        <v>0</v>
      </c>
      <c r="F21" s="82">
        <v>0</v>
      </c>
      <c r="G21" s="82">
        <v>0</v>
      </c>
    </row>
    <row r="22" spans="1:7" ht="37.5" x14ac:dyDescent="0.25">
      <c r="A22" s="73" t="s">
        <v>3</v>
      </c>
      <c r="B22" s="82">
        <v>549956.16494000005</v>
      </c>
      <c r="C22" s="82">
        <v>83051.010119999992</v>
      </c>
      <c r="D22" s="82">
        <v>120677.50284</v>
      </c>
      <c r="E22" s="82">
        <v>124547.28718</v>
      </c>
      <c r="F22" s="82">
        <v>108723.12</v>
      </c>
      <c r="G22" s="82">
        <v>112957.2448</v>
      </c>
    </row>
    <row r="23" spans="1:7" ht="29.25" customHeight="1" x14ac:dyDescent="0.25">
      <c r="A23" s="73" t="s">
        <v>24</v>
      </c>
      <c r="B23" s="82">
        <v>0</v>
      </c>
      <c r="C23" s="82">
        <v>0</v>
      </c>
      <c r="D23" s="82">
        <v>0</v>
      </c>
      <c r="E23" s="82">
        <v>0</v>
      </c>
      <c r="F23" s="82">
        <v>0</v>
      </c>
      <c r="G23" s="82">
        <v>0</v>
      </c>
    </row>
    <row r="24" spans="1:7" ht="32.25" customHeight="1" x14ac:dyDescent="0.25">
      <c r="A24" s="76" t="s">
        <v>4</v>
      </c>
      <c r="B24" s="83">
        <v>558625.42493999994</v>
      </c>
      <c r="C24" s="83">
        <v>86049.010119999992</v>
      </c>
      <c r="D24" s="83">
        <v>126348.76284</v>
      </c>
      <c r="E24" s="83">
        <v>124547.28718</v>
      </c>
      <c r="F24" s="83">
        <v>108723.12</v>
      </c>
      <c r="G24" s="83">
        <v>112957.2448</v>
      </c>
    </row>
    <row r="25" spans="1:7" ht="18.75" x14ac:dyDescent="0.3">
      <c r="A25" s="80"/>
      <c r="B25" s="80"/>
      <c r="C25" s="80"/>
      <c r="D25" s="80"/>
      <c r="E25" s="80"/>
      <c r="F25" s="80"/>
      <c r="G25" s="80"/>
    </row>
    <row r="26" spans="1:7" ht="18.75" x14ac:dyDescent="0.3">
      <c r="A26" s="80"/>
      <c r="B26" s="80"/>
      <c r="C26" s="80" t="s">
        <v>115</v>
      </c>
      <c r="D26" s="80"/>
      <c r="E26" s="80"/>
      <c r="F26" s="80"/>
      <c r="G26" s="81" t="s">
        <v>112</v>
      </c>
    </row>
  </sheetData>
  <sheetProtection formatCells="0" formatColumns="0" formatRows="0" insertColumns="0" insertRows="0" insertHyperlinks="0" deleteColumns="0" deleteRows="0" sort="0" autoFilter="0" pivotTables="0"/>
  <mergeCells count="20">
    <mergeCell ref="F1:G1"/>
    <mergeCell ref="A2:G2"/>
    <mergeCell ref="A6:F6"/>
    <mergeCell ref="B8:G8"/>
    <mergeCell ref="A7:G7"/>
    <mergeCell ref="A3:G3"/>
    <mergeCell ref="A4:G4"/>
    <mergeCell ref="A5:G5"/>
    <mergeCell ref="B16:G16"/>
    <mergeCell ref="B18:G18"/>
    <mergeCell ref="A10:A11"/>
    <mergeCell ref="B10:G10"/>
    <mergeCell ref="B17:G17"/>
    <mergeCell ref="B11:G11"/>
    <mergeCell ref="A16:A18"/>
    <mergeCell ref="B9:G9"/>
    <mergeCell ref="B12:G12"/>
    <mergeCell ref="B13:G13"/>
    <mergeCell ref="B14:G14"/>
    <mergeCell ref="B15:G15"/>
  </mergeCells>
  <printOptions horizontalCentered="1" verticalCentered="1"/>
  <pageMargins left="0.7" right="0.7" top="0.75" bottom="0.75" header="0.3" footer="0.3"/>
  <pageSetup paperSize="9" scale="71" fitToHeight="0" orientation="landscape" r:id="rId1"/>
  <headerFooter differentFirst="1">
    <oddHeader>&amp;C&amp;"Times New Roman,обычный"&amp;10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44"/>
  <sheetViews>
    <sheetView topLeftCell="A28" zoomScaleNormal="100" zoomScalePageLayoutView="80" workbookViewId="0">
      <selection activeCell="B36" sqref="B36:B40"/>
    </sheetView>
  </sheetViews>
  <sheetFormatPr defaultRowHeight="15" x14ac:dyDescent="0.25"/>
  <cols>
    <col min="1" max="1" width="6.85546875" customWidth="1"/>
    <col min="2" max="2" width="35.5703125" customWidth="1"/>
    <col min="3" max="3" width="13.28515625" customWidth="1"/>
    <col min="4" max="4" width="20.85546875" customWidth="1"/>
    <col min="5" max="5" width="13.7109375" customWidth="1"/>
    <col min="6" max="6" width="12.5703125" style="1" customWidth="1"/>
    <col min="7" max="7" width="14.42578125" style="1" customWidth="1"/>
    <col min="8" max="8" width="9.140625" style="17"/>
    <col min="9" max="9" width="8" style="17" customWidth="1"/>
    <col min="10" max="10" width="9.140625" style="17"/>
    <col min="11" max="12" width="8" style="17" customWidth="1"/>
    <col min="13" max="13" width="12" style="1" customWidth="1"/>
    <col min="14" max="14" width="12" customWidth="1"/>
    <col min="15" max="15" width="21.28515625" customWidth="1"/>
  </cols>
  <sheetData>
    <row r="1" spans="1:15" s="87" customFormat="1" ht="71.25" customHeight="1" x14ac:dyDescent="0.25">
      <c r="F1" s="1"/>
      <c r="G1" s="1"/>
      <c r="H1" s="17"/>
      <c r="I1" s="17"/>
      <c r="J1" s="17"/>
      <c r="K1" s="17"/>
      <c r="L1" s="17"/>
      <c r="M1" s="1"/>
      <c r="N1" s="321" t="s">
        <v>110</v>
      </c>
      <c r="O1" s="322"/>
    </row>
    <row r="2" spans="1:15" ht="45.75" customHeight="1" x14ac:dyDescent="0.25">
      <c r="A2" s="117" t="s">
        <v>116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8"/>
      <c r="N2" s="118"/>
      <c r="O2" s="118"/>
    </row>
    <row r="3" spans="1:15" ht="15.75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20"/>
      <c r="N3" s="120"/>
      <c r="O3" s="120"/>
    </row>
    <row r="4" spans="1:15" x14ac:dyDescent="0.25">
      <c r="A4" s="121" t="s">
        <v>12</v>
      </c>
      <c r="B4" s="121" t="s">
        <v>36</v>
      </c>
      <c r="C4" s="121" t="s">
        <v>37</v>
      </c>
      <c r="D4" s="121" t="s">
        <v>6</v>
      </c>
      <c r="E4" s="121" t="s">
        <v>38</v>
      </c>
      <c r="F4" s="23"/>
      <c r="G4" s="23"/>
      <c r="H4" s="192" t="s">
        <v>7</v>
      </c>
      <c r="I4" s="127"/>
      <c r="J4" s="127"/>
      <c r="K4" s="127"/>
      <c r="L4" s="127"/>
      <c r="M4" s="127"/>
      <c r="N4" s="127"/>
      <c r="O4" s="121" t="s">
        <v>39</v>
      </c>
    </row>
    <row r="5" spans="1:15" ht="28.5" customHeight="1" x14ac:dyDescent="0.25">
      <c r="A5" s="122"/>
      <c r="B5" s="123"/>
      <c r="C5" s="123"/>
      <c r="D5" s="123"/>
      <c r="E5" s="191"/>
      <c r="F5" s="19" t="s">
        <v>14</v>
      </c>
      <c r="G5" s="19" t="s">
        <v>89</v>
      </c>
      <c r="H5" s="193" t="s">
        <v>15</v>
      </c>
      <c r="I5" s="194"/>
      <c r="J5" s="194"/>
      <c r="K5" s="194"/>
      <c r="L5" s="195"/>
      <c r="M5" s="14">
        <v>2026</v>
      </c>
      <c r="N5" s="2">
        <v>2027</v>
      </c>
      <c r="O5" s="123"/>
    </row>
    <row r="6" spans="1:15" x14ac:dyDescent="0.25">
      <c r="A6" s="3">
        <v>1</v>
      </c>
      <c r="B6" s="2">
        <v>2</v>
      </c>
      <c r="C6" s="2">
        <v>3</v>
      </c>
      <c r="D6" s="2">
        <v>4</v>
      </c>
      <c r="E6" s="2">
        <v>5</v>
      </c>
      <c r="F6" s="24">
        <v>6</v>
      </c>
      <c r="G6" s="24"/>
      <c r="H6" s="196">
        <v>7</v>
      </c>
      <c r="I6" s="197"/>
      <c r="J6" s="197"/>
      <c r="K6" s="197"/>
      <c r="L6" s="198"/>
      <c r="M6" s="14">
        <v>8</v>
      </c>
      <c r="N6" s="2">
        <v>9</v>
      </c>
      <c r="O6" s="2">
        <v>11</v>
      </c>
    </row>
    <row r="7" spans="1:15" x14ac:dyDescent="0.25">
      <c r="A7" s="136">
        <v>1</v>
      </c>
      <c r="B7" s="137" t="s">
        <v>67</v>
      </c>
      <c r="C7" s="134" t="s">
        <v>17</v>
      </c>
      <c r="D7" s="13" t="s">
        <v>40</v>
      </c>
      <c r="E7" s="59">
        <f>SUM(F7:N7)</f>
        <v>15353.906419999999</v>
      </c>
      <c r="F7" s="65">
        <f>SUM(F8:F11)</f>
        <v>1786.63912</v>
      </c>
      <c r="G7" s="65">
        <f>SUM(G8:G11)</f>
        <v>3209.2673</v>
      </c>
      <c r="H7" s="213">
        <f>SUM(H8:L11)</f>
        <v>5358</v>
      </c>
      <c r="I7" s="214"/>
      <c r="J7" s="214"/>
      <c r="K7" s="214"/>
      <c r="L7" s="215"/>
      <c r="M7" s="65">
        <f>SUM(M8:M11)</f>
        <v>2500</v>
      </c>
      <c r="N7" s="65">
        <f>SUM(N8:N11)</f>
        <v>2500</v>
      </c>
      <c r="O7" s="124" t="s">
        <v>8</v>
      </c>
    </row>
    <row r="8" spans="1:15" ht="34.5" customHeight="1" x14ac:dyDescent="0.25">
      <c r="A8" s="128"/>
      <c r="B8" s="128"/>
      <c r="C8" s="133"/>
      <c r="D8" s="4" t="s">
        <v>22</v>
      </c>
      <c r="E8" s="59">
        <f t="shared" ref="E8:E11" si="0">SUM(F8:N8)</f>
        <v>0</v>
      </c>
      <c r="F8" s="65">
        <f t="shared" ref="F8:H11" si="1">F13+F21+F29+F37+F45</f>
        <v>0</v>
      </c>
      <c r="G8" s="65">
        <f t="shared" si="1"/>
        <v>0</v>
      </c>
      <c r="H8" s="213">
        <f t="shared" si="1"/>
        <v>0</v>
      </c>
      <c r="I8" s="180"/>
      <c r="J8" s="180"/>
      <c r="K8" s="180"/>
      <c r="L8" s="181"/>
      <c r="M8" s="65">
        <f t="shared" ref="M8:N11" si="2">M13+M21+M29+M37+M45</f>
        <v>0</v>
      </c>
      <c r="N8" s="65">
        <f t="shared" si="2"/>
        <v>0</v>
      </c>
      <c r="O8" s="125"/>
    </row>
    <row r="9" spans="1:15" ht="30.75" customHeight="1" x14ac:dyDescent="0.25">
      <c r="A9" s="128"/>
      <c r="B9" s="128"/>
      <c r="C9" s="133"/>
      <c r="D9" s="4" t="s">
        <v>23</v>
      </c>
      <c r="E9" s="59">
        <f t="shared" si="0"/>
        <v>0</v>
      </c>
      <c r="F9" s="65">
        <f t="shared" si="1"/>
        <v>0</v>
      </c>
      <c r="G9" s="65">
        <f t="shared" si="1"/>
        <v>0</v>
      </c>
      <c r="H9" s="213">
        <f t="shared" si="1"/>
        <v>0</v>
      </c>
      <c r="I9" s="180"/>
      <c r="J9" s="180"/>
      <c r="K9" s="180"/>
      <c r="L9" s="181"/>
      <c r="M9" s="65">
        <f t="shared" si="2"/>
        <v>0</v>
      </c>
      <c r="N9" s="65">
        <f t="shared" si="2"/>
        <v>0</v>
      </c>
      <c r="O9" s="125"/>
    </row>
    <row r="10" spans="1:15" ht="40.5" customHeight="1" x14ac:dyDescent="0.25">
      <c r="A10" s="128"/>
      <c r="B10" s="128"/>
      <c r="C10" s="133"/>
      <c r="D10" s="4" t="s">
        <v>3</v>
      </c>
      <c r="E10" s="59">
        <f t="shared" si="0"/>
        <v>15353.906419999999</v>
      </c>
      <c r="F10" s="65">
        <f t="shared" si="1"/>
        <v>1786.63912</v>
      </c>
      <c r="G10" s="65">
        <f t="shared" si="1"/>
        <v>3209.2673</v>
      </c>
      <c r="H10" s="213">
        <f t="shared" si="1"/>
        <v>5358</v>
      </c>
      <c r="I10" s="180"/>
      <c r="J10" s="180"/>
      <c r="K10" s="180"/>
      <c r="L10" s="181"/>
      <c r="M10" s="65">
        <f t="shared" si="2"/>
        <v>2500</v>
      </c>
      <c r="N10" s="65">
        <f t="shared" si="2"/>
        <v>2500</v>
      </c>
      <c r="O10" s="125"/>
    </row>
    <row r="11" spans="1:15" ht="30.75" customHeight="1" x14ac:dyDescent="0.25">
      <c r="A11" s="128"/>
      <c r="B11" s="128"/>
      <c r="C11" s="133"/>
      <c r="D11" s="2" t="s">
        <v>24</v>
      </c>
      <c r="E11" s="59">
        <f t="shared" si="0"/>
        <v>0</v>
      </c>
      <c r="F11" s="65">
        <f t="shared" si="1"/>
        <v>0</v>
      </c>
      <c r="G11" s="65">
        <f t="shared" si="1"/>
        <v>0</v>
      </c>
      <c r="H11" s="213">
        <f t="shared" si="1"/>
        <v>0</v>
      </c>
      <c r="I11" s="180"/>
      <c r="J11" s="180"/>
      <c r="K11" s="180"/>
      <c r="L11" s="181"/>
      <c r="M11" s="65">
        <f t="shared" si="2"/>
        <v>0</v>
      </c>
      <c r="N11" s="65">
        <f t="shared" si="2"/>
        <v>0</v>
      </c>
      <c r="O11" s="126"/>
    </row>
    <row r="12" spans="1:15" ht="21" customHeight="1" x14ac:dyDescent="0.25">
      <c r="A12" s="130" t="s">
        <v>41</v>
      </c>
      <c r="B12" s="132" t="s">
        <v>68</v>
      </c>
      <c r="C12" s="134" t="s">
        <v>17</v>
      </c>
      <c r="D12" s="13" t="s">
        <v>40</v>
      </c>
      <c r="E12" s="59">
        <f>SUM(F12:N12)</f>
        <v>516</v>
      </c>
      <c r="F12" s="65">
        <f>SUM(F13:F16)</f>
        <v>104</v>
      </c>
      <c r="G12" s="65">
        <f>SUM(G13:G16)</f>
        <v>104</v>
      </c>
      <c r="H12" s="213">
        <f>SUM(H13:L16)</f>
        <v>108</v>
      </c>
      <c r="I12" s="214"/>
      <c r="J12" s="214"/>
      <c r="K12" s="214"/>
      <c r="L12" s="215"/>
      <c r="M12" s="65">
        <f>SUM(M13:M16)</f>
        <v>100</v>
      </c>
      <c r="N12" s="65">
        <f>SUM(N13:N16)</f>
        <v>100</v>
      </c>
      <c r="O12" s="124" t="s">
        <v>8</v>
      </c>
    </row>
    <row r="13" spans="1:15" ht="30.75" customHeight="1" x14ac:dyDescent="0.25">
      <c r="A13" s="131"/>
      <c r="B13" s="133"/>
      <c r="C13" s="133"/>
      <c r="D13" s="4" t="s">
        <v>22</v>
      </c>
      <c r="E13" s="59">
        <f t="shared" ref="E13:E16" si="3">SUM(F13:N13)</f>
        <v>0</v>
      </c>
      <c r="F13" s="54">
        <v>0</v>
      </c>
      <c r="G13" s="54">
        <v>0</v>
      </c>
      <c r="H13" s="199">
        <v>0</v>
      </c>
      <c r="I13" s="200"/>
      <c r="J13" s="200"/>
      <c r="K13" s="200"/>
      <c r="L13" s="201"/>
      <c r="M13" s="55">
        <v>0</v>
      </c>
      <c r="N13" s="53">
        <v>0</v>
      </c>
      <c r="O13" s="125"/>
    </row>
    <row r="14" spans="1:15" ht="28.5" customHeight="1" x14ac:dyDescent="0.25">
      <c r="A14" s="131"/>
      <c r="B14" s="133"/>
      <c r="C14" s="133"/>
      <c r="D14" s="4" t="s">
        <v>23</v>
      </c>
      <c r="E14" s="59">
        <f t="shared" si="3"/>
        <v>0</v>
      </c>
      <c r="F14" s="54">
        <v>0</v>
      </c>
      <c r="G14" s="54">
        <v>0</v>
      </c>
      <c r="H14" s="199">
        <v>0</v>
      </c>
      <c r="I14" s="200"/>
      <c r="J14" s="200"/>
      <c r="K14" s="200"/>
      <c r="L14" s="201"/>
      <c r="M14" s="55">
        <v>0</v>
      </c>
      <c r="N14" s="53">
        <v>0</v>
      </c>
      <c r="O14" s="125"/>
    </row>
    <row r="15" spans="1:15" ht="42.75" customHeight="1" x14ac:dyDescent="0.25">
      <c r="A15" s="131"/>
      <c r="B15" s="133"/>
      <c r="C15" s="133"/>
      <c r="D15" s="4" t="s">
        <v>3</v>
      </c>
      <c r="E15" s="59">
        <f t="shared" si="3"/>
        <v>516</v>
      </c>
      <c r="F15" s="54">
        <v>104</v>
      </c>
      <c r="G15" s="54">
        <v>104</v>
      </c>
      <c r="H15" s="202">
        <f>2500-2400+8</f>
        <v>108</v>
      </c>
      <c r="I15" s="203"/>
      <c r="J15" s="203"/>
      <c r="K15" s="203"/>
      <c r="L15" s="204"/>
      <c r="M15" s="55">
        <v>100</v>
      </c>
      <c r="N15" s="53">
        <v>100</v>
      </c>
      <c r="O15" s="125"/>
    </row>
    <row r="16" spans="1:15" ht="19.5" customHeight="1" x14ac:dyDescent="0.25">
      <c r="A16" s="131"/>
      <c r="B16" s="133"/>
      <c r="C16" s="133"/>
      <c r="D16" s="6" t="s">
        <v>24</v>
      </c>
      <c r="E16" s="59">
        <f t="shared" si="3"/>
        <v>0</v>
      </c>
      <c r="F16" s="66">
        <v>0</v>
      </c>
      <c r="G16" s="66">
        <v>0</v>
      </c>
      <c r="H16" s="199">
        <v>0</v>
      </c>
      <c r="I16" s="200"/>
      <c r="J16" s="200"/>
      <c r="K16" s="200"/>
      <c r="L16" s="201"/>
      <c r="M16" s="55">
        <v>0</v>
      </c>
      <c r="N16" s="53">
        <v>0</v>
      </c>
      <c r="O16" s="126"/>
    </row>
    <row r="17" spans="1:15" ht="19.5" customHeight="1" x14ac:dyDescent="0.25">
      <c r="A17" s="131"/>
      <c r="B17" s="206" t="s">
        <v>91</v>
      </c>
      <c r="C17" s="208"/>
      <c r="D17" s="211" t="s">
        <v>107</v>
      </c>
      <c r="E17" s="164" t="s">
        <v>2</v>
      </c>
      <c r="F17" s="166" t="s">
        <v>14</v>
      </c>
      <c r="G17" s="166" t="s">
        <v>89</v>
      </c>
      <c r="H17" s="205" t="s">
        <v>90</v>
      </c>
      <c r="I17" s="174" t="s">
        <v>78</v>
      </c>
      <c r="J17" s="175"/>
      <c r="K17" s="175"/>
      <c r="L17" s="176"/>
      <c r="M17" s="121" t="s">
        <v>45</v>
      </c>
      <c r="N17" s="121" t="s">
        <v>16</v>
      </c>
      <c r="O17" s="124"/>
    </row>
    <row r="18" spans="1:15" ht="28.5" customHeight="1" x14ac:dyDescent="0.25">
      <c r="A18" s="131"/>
      <c r="B18" s="207"/>
      <c r="C18" s="209"/>
      <c r="D18" s="212"/>
      <c r="E18" s="165"/>
      <c r="F18" s="167"/>
      <c r="G18" s="167"/>
      <c r="H18" s="171"/>
      <c r="I18" s="16" t="s">
        <v>79</v>
      </c>
      <c r="J18" s="15" t="s">
        <v>80</v>
      </c>
      <c r="K18" s="15" t="s">
        <v>81</v>
      </c>
      <c r="L18" s="15" t="s">
        <v>82</v>
      </c>
      <c r="M18" s="122"/>
      <c r="N18" s="122"/>
      <c r="O18" s="218"/>
    </row>
    <row r="19" spans="1:15" ht="29.25" customHeight="1" x14ac:dyDescent="0.25">
      <c r="A19" s="150"/>
      <c r="B19" s="207"/>
      <c r="C19" s="210"/>
      <c r="D19" s="153"/>
      <c r="E19" s="26">
        <v>0</v>
      </c>
      <c r="F19" s="50">
        <v>0</v>
      </c>
      <c r="G19" s="50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19"/>
    </row>
    <row r="20" spans="1:15" x14ac:dyDescent="0.25">
      <c r="A20" s="130" t="s">
        <v>42</v>
      </c>
      <c r="B20" s="216" t="s">
        <v>69</v>
      </c>
      <c r="C20" s="217" t="s">
        <v>17</v>
      </c>
      <c r="D20" s="22" t="s">
        <v>40</v>
      </c>
      <c r="E20" s="59">
        <f>SUM(F20:N20)</f>
        <v>0</v>
      </c>
      <c r="F20" s="65">
        <f>SUM(F21:F24)</f>
        <v>0</v>
      </c>
      <c r="G20" s="65">
        <f>SUM(G21:G24)</f>
        <v>0</v>
      </c>
      <c r="H20" s="213">
        <f>SUM(H21:L24)</f>
        <v>0</v>
      </c>
      <c r="I20" s="214"/>
      <c r="J20" s="214"/>
      <c r="K20" s="214"/>
      <c r="L20" s="215"/>
      <c r="M20" s="65">
        <f>SUM(M21:M24)</f>
        <v>0</v>
      </c>
      <c r="N20" s="65">
        <f>SUM(N21:N24)</f>
        <v>0</v>
      </c>
      <c r="O20" s="124" t="s">
        <v>8</v>
      </c>
    </row>
    <row r="21" spans="1:15" ht="31.5" customHeight="1" x14ac:dyDescent="0.25">
      <c r="A21" s="244"/>
      <c r="B21" s="115"/>
      <c r="C21" s="115"/>
      <c r="D21" s="5" t="s">
        <v>22</v>
      </c>
      <c r="E21" s="59">
        <f t="shared" ref="E21:E24" si="4">SUM(F21:N21)</f>
        <v>0</v>
      </c>
      <c r="F21" s="54">
        <v>0</v>
      </c>
      <c r="G21" s="54">
        <v>0</v>
      </c>
      <c r="H21" s="199">
        <v>0</v>
      </c>
      <c r="I21" s="200"/>
      <c r="J21" s="200"/>
      <c r="K21" s="200"/>
      <c r="L21" s="201"/>
      <c r="M21" s="55">
        <v>0</v>
      </c>
      <c r="N21" s="55">
        <v>0</v>
      </c>
      <c r="O21" s="125"/>
    </row>
    <row r="22" spans="1:15" ht="29.25" customHeight="1" x14ac:dyDescent="0.25">
      <c r="A22" s="244"/>
      <c r="B22" s="115"/>
      <c r="C22" s="115"/>
      <c r="D22" s="5" t="s">
        <v>23</v>
      </c>
      <c r="E22" s="59">
        <f t="shared" si="4"/>
        <v>0</v>
      </c>
      <c r="F22" s="66">
        <v>0</v>
      </c>
      <c r="G22" s="66">
        <v>0</v>
      </c>
      <c r="H22" s="199">
        <v>0</v>
      </c>
      <c r="I22" s="200"/>
      <c r="J22" s="200"/>
      <c r="K22" s="200"/>
      <c r="L22" s="201"/>
      <c r="M22" s="55">
        <v>0</v>
      </c>
      <c r="N22" s="55">
        <v>0</v>
      </c>
      <c r="O22" s="125"/>
    </row>
    <row r="23" spans="1:15" ht="41.25" customHeight="1" x14ac:dyDescent="0.25">
      <c r="A23" s="244"/>
      <c r="B23" s="115"/>
      <c r="C23" s="115"/>
      <c r="D23" s="49" t="s">
        <v>3</v>
      </c>
      <c r="E23" s="59">
        <f t="shared" si="4"/>
        <v>0</v>
      </c>
      <c r="F23" s="60">
        <v>0</v>
      </c>
      <c r="G23" s="60">
        <v>0</v>
      </c>
      <c r="H23" s="200">
        <v>0</v>
      </c>
      <c r="I23" s="200"/>
      <c r="J23" s="200"/>
      <c r="K23" s="200"/>
      <c r="L23" s="201"/>
      <c r="M23" s="55">
        <v>0</v>
      </c>
      <c r="N23" s="55">
        <v>0</v>
      </c>
      <c r="O23" s="125"/>
    </row>
    <row r="24" spans="1:15" ht="30" customHeight="1" x14ac:dyDescent="0.25">
      <c r="A24" s="244"/>
      <c r="B24" s="115"/>
      <c r="C24" s="115"/>
      <c r="D24" s="49" t="s">
        <v>24</v>
      </c>
      <c r="E24" s="59">
        <f t="shared" si="4"/>
        <v>0</v>
      </c>
      <c r="F24" s="60">
        <v>0</v>
      </c>
      <c r="G24" s="60">
        <v>0</v>
      </c>
      <c r="H24" s="200">
        <v>0</v>
      </c>
      <c r="I24" s="200"/>
      <c r="J24" s="200"/>
      <c r="K24" s="200"/>
      <c r="L24" s="201"/>
      <c r="M24" s="55">
        <v>0</v>
      </c>
      <c r="N24" s="55">
        <v>0</v>
      </c>
      <c r="O24" s="126"/>
    </row>
    <row r="25" spans="1:15" ht="72" customHeight="1" x14ac:dyDescent="0.25">
      <c r="A25" s="245"/>
      <c r="B25" s="206" t="s">
        <v>92</v>
      </c>
      <c r="C25" s="208"/>
      <c r="D25" s="220" t="s">
        <v>107</v>
      </c>
      <c r="E25" s="243" t="s">
        <v>2</v>
      </c>
      <c r="F25" s="225" t="s">
        <v>14</v>
      </c>
      <c r="G25" s="227" t="s">
        <v>89</v>
      </c>
      <c r="H25" s="205" t="s">
        <v>90</v>
      </c>
      <c r="I25" s="174" t="s">
        <v>78</v>
      </c>
      <c r="J25" s="175"/>
      <c r="K25" s="175"/>
      <c r="L25" s="176"/>
      <c r="M25" s="223" t="s">
        <v>45</v>
      </c>
      <c r="N25" s="121" t="s">
        <v>16</v>
      </c>
      <c r="O25" s="124"/>
    </row>
    <row r="26" spans="1:15" ht="48.75" customHeight="1" x14ac:dyDescent="0.25">
      <c r="A26" s="245"/>
      <c r="B26" s="207"/>
      <c r="C26" s="209"/>
      <c r="D26" s="221"/>
      <c r="E26" s="149"/>
      <c r="F26" s="226"/>
      <c r="G26" s="153"/>
      <c r="H26" s="171"/>
      <c r="I26" s="16" t="s">
        <v>79</v>
      </c>
      <c r="J26" s="15" t="s">
        <v>80</v>
      </c>
      <c r="K26" s="15" t="s">
        <v>81</v>
      </c>
      <c r="L26" s="15" t="s">
        <v>82</v>
      </c>
      <c r="M26" s="224"/>
      <c r="N26" s="122"/>
      <c r="O26" s="218"/>
    </row>
    <row r="27" spans="1:15" ht="33" customHeight="1" x14ac:dyDescent="0.25">
      <c r="A27" s="148"/>
      <c r="B27" s="207"/>
      <c r="C27" s="210"/>
      <c r="D27" s="222"/>
      <c r="E27" s="27">
        <v>1</v>
      </c>
      <c r="F27" s="27">
        <v>1</v>
      </c>
      <c r="G27" s="27">
        <v>1</v>
      </c>
      <c r="H27" s="27">
        <v>1</v>
      </c>
      <c r="I27" s="27">
        <v>1</v>
      </c>
      <c r="J27" s="27">
        <v>1</v>
      </c>
      <c r="K27" s="27">
        <v>1</v>
      </c>
      <c r="L27" s="27">
        <v>1</v>
      </c>
      <c r="M27" s="27">
        <v>1</v>
      </c>
      <c r="N27" s="27">
        <v>1</v>
      </c>
      <c r="O27" s="219"/>
    </row>
    <row r="28" spans="1:15" ht="23.25" customHeight="1" x14ac:dyDescent="0.25">
      <c r="A28" s="130" t="s">
        <v>49</v>
      </c>
      <c r="B28" s="140" t="s">
        <v>48</v>
      </c>
      <c r="C28" s="135" t="s">
        <v>17</v>
      </c>
      <c r="D28" s="12" t="s">
        <v>40</v>
      </c>
      <c r="E28" s="59">
        <f>SUM(F28:N28)</f>
        <v>0</v>
      </c>
      <c r="F28" s="65">
        <f>SUM(F29:F32)</f>
        <v>0</v>
      </c>
      <c r="G28" s="65">
        <f>SUM(G29:G32)</f>
        <v>0</v>
      </c>
      <c r="H28" s="213">
        <f>SUM(H29:L32)</f>
        <v>0</v>
      </c>
      <c r="I28" s="214"/>
      <c r="J28" s="214"/>
      <c r="K28" s="214"/>
      <c r="L28" s="215"/>
      <c r="M28" s="65">
        <f>SUM(M29:M32)</f>
        <v>0</v>
      </c>
      <c r="N28" s="65">
        <f>SUM(N29:N32)</f>
        <v>0</v>
      </c>
      <c r="O28" s="124" t="s">
        <v>8</v>
      </c>
    </row>
    <row r="29" spans="1:15" ht="31.5" customHeight="1" x14ac:dyDescent="0.25">
      <c r="A29" s="131"/>
      <c r="B29" s="115"/>
      <c r="C29" s="115"/>
      <c r="D29" s="5" t="s">
        <v>22</v>
      </c>
      <c r="E29" s="59">
        <f t="shared" ref="E29:E32" si="5">SUM(F29:N29)</f>
        <v>0</v>
      </c>
      <c r="F29" s="69">
        <v>0</v>
      </c>
      <c r="G29" s="69">
        <v>0</v>
      </c>
      <c r="H29" s="199">
        <v>0</v>
      </c>
      <c r="I29" s="200"/>
      <c r="J29" s="200"/>
      <c r="K29" s="200"/>
      <c r="L29" s="201"/>
      <c r="M29" s="55">
        <v>0</v>
      </c>
      <c r="N29" s="55">
        <v>0</v>
      </c>
      <c r="O29" s="125"/>
    </row>
    <row r="30" spans="1:15" ht="30.75" customHeight="1" x14ac:dyDescent="0.25">
      <c r="A30" s="131"/>
      <c r="B30" s="115"/>
      <c r="C30" s="115"/>
      <c r="D30" s="5" t="s">
        <v>23</v>
      </c>
      <c r="E30" s="59">
        <f t="shared" si="5"/>
        <v>0</v>
      </c>
      <c r="F30" s="69">
        <v>0</v>
      </c>
      <c r="G30" s="69">
        <v>0</v>
      </c>
      <c r="H30" s="199">
        <v>0</v>
      </c>
      <c r="I30" s="200"/>
      <c r="J30" s="200"/>
      <c r="K30" s="200"/>
      <c r="L30" s="201"/>
      <c r="M30" s="55">
        <v>0</v>
      </c>
      <c r="N30" s="55">
        <v>0</v>
      </c>
      <c r="O30" s="125"/>
    </row>
    <row r="31" spans="1:15" ht="39" customHeight="1" x14ac:dyDescent="0.25">
      <c r="A31" s="131"/>
      <c r="B31" s="115"/>
      <c r="C31" s="115"/>
      <c r="D31" s="5" t="s">
        <v>3</v>
      </c>
      <c r="E31" s="59">
        <f t="shared" si="5"/>
        <v>0</v>
      </c>
      <c r="F31" s="69">
        <v>0</v>
      </c>
      <c r="G31" s="69">
        <v>0</v>
      </c>
      <c r="H31" s="199">
        <v>0</v>
      </c>
      <c r="I31" s="200"/>
      <c r="J31" s="200"/>
      <c r="K31" s="200"/>
      <c r="L31" s="201"/>
      <c r="M31" s="55">
        <v>0</v>
      </c>
      <c r="N31" s="55">
        <v>0</v>
      </c>
      <c r="O31" s="125"/>
    </row>
    <row r="32" spans="1:15" ht="21.75" customHeight="1" x14ac:dyDescent="0.25">
      <c r="A32" s="131"/>
      <c r="B32" s="115"/>
      <c r="C32" s="115"/>
      <c r="D32" s="5" t="s">
        <v>24</v>
      </c>
      <c r="E32" s="59">
        <f t="shared" si="5"/>
        <v>0</v>
      </c>
      <c r="F32" s="70">
        <v>0</v>
      </c>
      <c r="G32" s="70">
        <v>0</v>
      </c>
      <c r="H32" s="199">
        <v>0</v>
      </c>
      <c r="I32" s="200"/>
      <c r="J32" s="200"/>
      <c r="K32" s="200"/>
      <c r="L32" s="201"/>
      <c r="M32" s="55">
        <v>0</v>
      </c>
      <c r="N32" s="55">
        <v>0</v>
      </c>
      <c r="O32" s="126"/>
    </row>
    <row r="33" spans="1:15" ht="21.75" customHeight="1" x14ac:dyDescent="0.25">
      <c r="A33" s="150"/>
      <c r="B33" s="206" t="s">
        <v>93</v>
      </c>
      <c r="C33" s="208" t="s">
        <v>17</v>
      </c>
      <c r="D33" s="228" t="s">
        <v>107</v>
      </c>
      <c r="E33" s="231" t="s">
        <v>2</v>
      </c>
      <c r="F33" s="227" t="s">
        <v>14</v>
      </c>
      <c r="G33" s="227" t="s">
        <v>89</v>
      </c>
      <c r="H33" s="205" t="s">
        <v>90</v>
      </c>
      <c r="I33" s="174" t="s">
        <v>78</v>
      </c>
      <c r="J33" s="175"/>
      <c r="K33" s="175"/>
      <c r="L33" s="176"/>
      <c r="M33" s="223" t="s">
        <v>45</v>
      </c>
      <c r="N33" s="121" t="s">
        <v>16</v>
      </c>
      <c r="O33" s="134"/>
    </row>
    <row r="34" spans="1:15" ht="31.5" customHeight="1" x14ac:dyDescent="0.25">
      <c r="A34" s="150"/>
      <c r="B34" s="207"/>
      <c r="C34" s="209"/>
      <c r="D34" s="229"/>
      <c r="E34" s="232"/>
      <c r="F34" s="149"/>
      <c r="G34" s="149"/>
      <c r="H34" s="171"/>
      <c r="I34" s="16" t="s">
        <v>79</v>
      </c>
      <c r="J34" s="15" t="s">
        <v>80</v>
      </c>
      <c r="K34" s="15" t="s">
        <v>81</v>
      </c>
      <c r="L34" s="15" t="s">
        <v>82</v>
      </c>
      <c r="M34" s="224"/>
      <c r="N34" s="122"/>
      <c r="O34" s="233"/>
    </row>
    <row r="35" spans="1:15" ht="19.5" customHeight="1" x14ac:dyDescent="0.25">
      <c r="A35" s="151"/>
      <c r="B35" s="207"/>
      <c r="C35" s="210"/>
      <c r="D35" s="230"/>
      <c r="E35" s="2">
        <v>1</v>
      </c>
      <c r="F35" s="2">
        <v>1</v>
      </c>
      <c r="G35" s="2">
        <v>1</v>
      </c>
      <c r="H35" s="2">
        <v>1</v>
      </c>
      <c r="I35" s="2">
        <v>1</v>
      </c>
      <c r="J35" s="2">
        <v>1</v>
      </c>
      <c r="K35" s="2">
        <v>1</v>
      </c>
      <c r="L35" s="2">
        <v>1</v>
      </c>
      <c r="M35" s="2">
        <v>1</v>
      </c>
      <c r="N35" s="2">
        <v>1</v>
      </c>
      <c r="O35" s="219"/>
    </row>
    <row r="36" spans="1:15" ht="21" customHeight="1" x14ac:dyDescent="0.25">
      <c r="A36" s="130" t="s">
        <v>50</v>
      </c>
      <c r="B36" s="140" t="s">
        <v>51</v>
      </c>
      <c r="C36" s="135" t="s">
        <v>17</v>
      </c>
      <c r="D36" s="12" t="s">
        <v>40</v>
      </c>
      <c r="E36" s="59">
        <f>SUM(F36:N36)</f>
        <v>14837.906419999999</v>
      </c>
      <c r="F36" s="65">
        <f>SUM(F37:F40)</f>
        <v>1682.63912</v>
      </c>
      <c r="G36" s="65">
        <f>SUM(G37:G40)</f>
        <v>3105.2673</v>
      </c>
      <c r="H36" s="213">
        <f>SUM(H37:L40)</f>
        <v>5250</v>
      </c>
      <c r="I36" s="214"/>
      <c r="J36" s="214"/>
      <c r="K36" s="214"/>
      <c r="L36" s="215"/>
      <c r="M36" s="65">
        <f>SUM(M37:M40)</f>
        <v>2400</v>
      </c>
      <c r="N36" s="65">
        <f>SUM(N37:N40)</f>
        <v>2400</v>
      </c>
      <c r="O36" s="124" t="s">
        <v>8</v>
      </c>
    </row>
    <row r="37" spans="1:15" ht="30" customHeight="1" x14ac:dyDescent="0.25">
      <c r="A37" s="131"/>
      <c r="B37" s="115"/>
      <c r="C37" s="115"/>
      <c r="D37" s="5" t="s">
        <v>22</v>
      </c>
      <c r="E37" s="59">
        <f t="shared" ref="E37:E40" si="6">SUM(F37:N37)</f>
        <v>0</v>
      </c>
      <c r="F37" s="54">
        <v>0</v>
      </c>
      <c r="G37" s="54">
        <v>0</v>
      </c>
      <c r="H37" s="234">
        <v>0</v>
      </c>
      <c r="I37" s="235"/>
      <c r="J37" s="235"/>
      <c r="K37" s="235"/>
      <c r="L37" s="236"/>
      <c r="M37" s="55">
        <v>0</v>
      </c>
      <c r="N37" s="55">
        <v>0</v>
      </c>
      <c r="O37" s="125"/>
    </row>
    <row r="38" spans="1:15" ht="25.5" x14ac:dyDescent="0.25">
      <c r="A38" s="131"/>
      <c r="B38" s="115"/>
      <c r="C38" s="115"/>
      <c r="D38" s="5" t="s">
        <v>23</v>
      </c>
      <c r="E38" s="59">
        <f t="shared" si="6"/>
        <v>0</v>
      </c>
      <c r="F38" s="54">
        <v>0</v>
      </c>
      <c r="G38" s="54">
        <v>0</v>
      </c>
      <c r="H38" s="234">
        <v>0</v>
      </c>
      <c r="I38" s="235"/>
      <c r="J38" s="235"/>
      <c r="K38" s="235"/>
      <c r="L38" s="236"/>
      <c r="M38" s="55">
        <v>0</v>
      </c>
      <c r="N38" s="55">
        <v>0</v>
      </c>
      <c r="O38" s="125"/>
    </row>
    <row r="39" spans="1:15" ht="38.25" x14ac:dyDescent="0.25">
      <c r="A39" s="131"/>
      <c r="B39" s="115"/>
      <c r="C39" s="115"/>
      <c r="D39" s="5" t="s">
        <v>3</v>
      </c>
      <c r="E39" s="59">
        <f t="shared" si="6"/>
        <v>14837.906419999999</v>
      </c>
      <c r="F39" s="54">
        <v>1682.63912</v>
      </c>
      <c r="G39" s="54">
        <v>3105.2673</v>
      </c>
      <c r="H39" s="237">
        <f>2400+850+2000</f>
        <v>5250</v>
      </c>
      <c r="I39" s="238"/>
      <c r="J39" s="238"/>
      <c r="K39" s="238"/>
      <c r="L39" s="239"/>
      <c r="M39" s="55">
        <v>2400</v>
      </c>
      <c r="N39" s="55">
        <v>2400</v>
      </c>
      <c r="O39" s="125"/>
    </row>
    <row r="40" spans="1:15" ht="25.5" x14ac:dyDescent="0.25">
      <c r="A40" s="131"/>
      <c r="B40" s="115"/>
      <c r="C40" s="115"/>
      <c r="D40" s="5" t="s">
        <v>24</v>
      </c>
      <c r="E40" s="59">
        <f t="shared" si="6"/>
        <v>0</v>
      </c>
      <c r="F40" s="66">
        <v>0</v>
      </c>
      <c r="G40" s="66">
        <v>0</v>
      </c>
      <c r="H40" s="234">
        <v>0</v>
      </c>
      <c r="I40" s="235"/>
      <c r="J40" s="235"/>
      <c r="K40" s="235"/>
      <c r="L40" s="236"/>
      <c r="M40" s="55">
        <v>0</v>
      </c>
      <c r="N40" s="55">
        <v>0</v>
      </c>
      <c r="O40" s="126"/>
    </row>
    <row r="41" spans="1:15" ht="15" customHeight="1" x14ac:dyDescent="0.25">
      <c r="A41" s="150"/>
      <c r="B41" s="206" t="s">
        <v>94</v>
      </c>
      <c r="C41" s="208" t="s">
        <v>17</v>
      </c>
      <c r="D41" s="220" t="s">
        <v>107</v>
      </c>
      <c r="E41" s="243" t="s">
        <v>2</v>
      </c>
      <c r="F41" s="227" t="s">
        <v>14</v>
      </c>
      <c r="G41" s="227" t="s">
        <v>89</v>
      </c>
      <c r="H41" s="205" t="s">
        <v>90</v>
      </c>
      <c r="I41" s="174" t="s">
        <v>78</v>
      </c>
      <c r="J41" s="175"/>
      <c r="K41" s="175"/>
      <c r="L41" s="176"/>
      <c r="M41" s="223" t="s">
        <v>45</v>
      </c>
      <c r="N41" s="121" t="s">
        <v>16</v>
      </c>
      <c r="O41" s="124"/>
    </row>
    <row r="42" spans="1:15" ht="38.25" x14ac:dyDescent="0.25">
      <c r="A42" s="150"/>
      <c r="B42" s="207"/>
      <c r="C42" s="209"/>
      <c r="D42" s="221"/>
      <c r="E42" s="149"/>
      <c r="F42" s="149"/>
      <c r="G42" s="153"/>
      <c r="H42" s="171"/>
      <c r="I42" s="16" t="s">
        <v>79</v>
      </c>
      <c r="J42" s="15" t="s">
        <v>80</v>
      </c>
      <c r="K42" s="15" t="s">
        <v>81</v>
      </c>
      <c r="L42" s="15" t="s">
        <v>82</v>
      </c>
      <c r="M42" s="224"/>
      <c r="N42" s="122"/>
      <c r="O42" s="218"/>
    </row>
    <row r="43" spans="1:15" ht="26.25" customHeight="1" x14ac:dyDescent="0.25">
      <c r="A43" s="151"/>
      <c r="B43" s="207"/>
      <c r="C43" s="210"/>
      <c r="D43" s="230"/>
      <c r="E43" s="20">
        <v>1</v>
      </c>
      <c r="F43" s="20">
        <v>1</v>
      </c>
      <c r="G43" s="20">
        <v>1</v>
      </c>
      <c r="H43" s="20">
        <v>1</v>
      </c>
      <c r="I43" s="20">
        <v>1</v>
      </c>
      <c r="J43" s="20">
        <v>1</v>
      </c>
      <c r="K43" s="20">
        <v>1</v>
      </c>
      <c r="L43" s="20">
        <v>1</v>
      </c>
      <c r="M43" s="20">
        <v>1</v>
      </c>
      <c r="N43" s="20">
        <v>1</v>
      </c>
      <c r="O43" s="219"/>
    </row>
    <row r="44" spans="1:15" ht="21.75" customHeight="1" x14ac:dyDescent="0.25">
      <c r="A44" s="130" t="s">
        <v>52</v>
      </c>
      <c r="B44" s="140" t="s">
        <v>53</v>
      </c>
      <c r="C44" s="135" t="s">
        <v>17</v>
      </c>
      <c r="D44" s="12" t="s">
        <v>40</v>
      </c>
      <c r="E44" s="59">
        <f>SUM(F44:N44)</f>
        <v>0</v>
      </c>
      <c r="F44" s="65">
        <f>SUM(F45:F48)</f>
        <v>0</v>
      </c>
      <c r="G44" s="65">
        <f>SUM(G45:G48)</f>
        <v>0</v>
      </c>
      <c r="H44" s="213">
        <f>SUM(H45:L48)</f>
        <v>0</v>
      </c>
      <c r="I44" s="214"/>
      <c r="J44" s="214"/>
      <c r="K44" s="214"/>
      <c r="L44" s="215"/>
      <c r="M44" s="65">
        <f>SUM(M45:M48)</f>
        <v>0</v>
      </c>
      <c r="N44" s="65">
        <f>SUM(N45:N48)</f>
        <v>0</v>
      </c>
      <c r="O44" s="124" t="s">
        <v>8</v>
      </c>
    </row>
    <row r="45" spans="1:15" ht="31.5" customHeight="1" x14ac:dyDescent="0.25">
      <c r="A45" s="131"/>
      <c r="B45" s="115"/>
      <c r="C45" s="115"/>
      <c r="D45" s="5" t="s">
        <v>22</v>
      </c>
      <c r="E45" s="59">
        <f t="shared" ref="E45:E48" si="7">SUM(F45:N45)</f>
        <v>0</v>
      </c>
      <c r="F45" s="54">
        <v>0</v>
      </c>
      <c r="G45" s="54">
        <v>0</v>
      </c>
      <c r="H45" s="199">
        <v>0</v>
      </c>
      <c r="I45" s="246"/>
      <c r="J45" s="246"/>
      <c r="K45" s="246"/>
      <c r="L45" s="247"/>
      <c r="M45" s="55">
        <v>0</v>
      </c>
      <c r="N45" s="55">
        <v>0</v>
      </c>
      <c r="O45" s="125"/>
    </row>
    <row r="46" spans="1:15" ht="33" customHeight="1" x14ac:dyDescent="0.25">
      <c r="A46" s="131"/>
      <c r="B46" s="115"/>
      <c r="C46" s="115"/>
      <c r="D46" s="5" t="s">
        <v>23</v>
      </c>
      <c r="E46" s="59">
        <f t="shared" si="7"/>
        <v>0</v>
      </c>
      <c r="F46" s="54">
        <v>0</v>
      </c>
      <c r="G46" s="54">
        <v>0</v>
      </c>
      <c r="H46" s="199">
        <v>0</v>
      </c>
      <c r="I46" s="246"/>
      <c r="J46" s="246"/>
      <c r="K46" s="246"/>
      <c r="L46" s="247"/>
      <c r="M46" s="55">
        <v>0</v>
      </c>
      <c r="N46" s="55">
        <v>0</v>
      </c>
      <c r="O46" s="125"/>
    </row>
    <row r="47" spans="1:15" ht="44.25" customHeight="1" x14ac:dyDescent="0.25">
      <c r="A47" s="131"/>
      <c r="B47" s="115"/>
      <c r="C47" s="115"/>
      <c r="D47" s="5" t="s">
        <v>3</v>
      </c>
      <c r="E47" s="59">
        <f t="shared" si="7"/>
        <v>0</v>
      </c>
      <c r="F47" s="66">
        <v>0</v>
      </c>
      <c r="G47" s="66">
        <v>0</v>
      </c>
      <c r="H47" s="248">
        <v>0</v>
      </c>
      <c r="I47" s="249"/>
      <c r="J47" s="249"/>
      <c r="K47" s="249"/>
      <c r="L47" s="250"/>
      <c r="M47" s="55">
        <v>0</v>
      </c>
      <c r="N47" s="55">
        <v>0</v>
      </c>
      <c r="O47" s="125"/>
    </row>
    <row r="48" spans="1:15" ht="21.75" customHeight="1" x14ac:dyDescent="0.25">
      <c r="A48" s="131"/>
      <c r="B48" s="115"/>
      <c r="C48" s="115"/>
      <c r="D48" s="5" t="s">
        <v>24</v>
      </c>
      <c r="E48" s="59">
        <f t="shared" si="7"/>
        <v>0</v>
      </c>
      <c r="F48" s="60">
        <v>0</v>
      </c>
      <c r="G48" s="60">
        <v>0</v>
      </c>
      <c r="H48" s="251">
        <v>0</v>
      </c>
      <c r="I48" s="252"/>
      <c r="J48" s="252"/>
      <c r="K48" s="252"/>
      <c r="L48" s="253"/>
      <c r="M48" s="68">
        <v>0</v>
      </c>
      <c r="N48" s="55">
        <v>0</v>
      </c>
      <c r="O48" s="126"/>
    </row>
    <row r="49" spans="1:15" ht="29.25" customHeight="1" x14ac:dyDescent="0.25">
      <c r="A49" s="150"/>
      <c r="B49" s="206" t="s">
        <v>95</v>
      </c>
      <c r="C49" s="145" t="s">
        <v>17</v>
      </c>
      <c r="D49" s="228" t="s">
        <v>107</v>
      </c>
      <c r="E49" s="231" t="s">
        <v>2</v>
      </c>
      <c r="F49" s="227" t="s">
        <v>14</v>
      </c>
      <c r="G49" s="227" t="s">
        <v>89</v>
      </c>
      <c r="H49" s="172" t="s">
        <v>90</v>
      </c>
      <c r="I49" s="255" t="s">
        <v>78</v>
      </c>
      <c r="J49" s="256"/>
      <c r="K49" s="256"/>
      <c r="L49" s="257"/>
      <c r="M49" s="258" t="s">
        <v>45</v>
      </c>
      <c r="N49" s="121" t="s">
        <v>16</v>
      </c>
      <c r="O49" s="124"/>
    </row>
    <row r="50" spans="1:15" ht="27" customHeight="1" x14ac:dyDescent="0.25">
      <c r="A50" s="150"/>
      <c r="B50" s="207"/>
      <c r="C50" s="146"/>
      <c r="D50" s="229"/>
      <c r="E50" s="232"/>
      <c r="F50" s="149"/>
      <c r="G50" s="153"/>
      <c r="H50" s="254"/>
      <c r="I50" s="51" t="s">
        <v>79</v>
      </c>
      <c r="J50" s="52" t="s">
        <v>80</v>
      </c>
      <c r="K50" s="52" t="s">
        <v>81</v>
      </c>
      <c r="L50" s="52" t="s">
        <v>82</v>
      </c>
      <c r="M50" s="224"/>
      <c r="N50" s="122"/>
      <c r="O50" s="218"/>
    </row>
    <row r="51" spans="1:15" ht="44.25" customHeight="1" x14ac:dyDescent="0.25">
      <c r="A51" s="151"/>
      <c r="B51" s="207"/>
      <c r="C51" s="147"/>
      <c r="D51" s="230"/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219"/>
    </row>
    <row r="52" spans="1:15" ht="33.75" customHeight="1" x14ac:dyDescent="0.25">
      <c r="A52" s="114" t="s">
        <v>43</v>
      </c>
      <c r="B52" s="139" t="s">
        <v>70</v>
      </c>
      <c r="C52" s="135" t="s">
        <v>17</v>
      </c>
      <c r="D52" s="12" t="s">
        <v>40</v>
      </c>
      <c r="E52" s="59">
        <f>SUM(F52:N52)</f>
        <v>5163.585</v>
      </c>
      <c r="F52" s="65">
        <f>SUM(F53:F56)</f>
        <v>722.21500000000003</v>
      </c>
      <c r="G52" s="65">
        <f>SUM(G53:G56)</f>
        <v>1441.37</v>
      </c>
      <c r="H52" s="213">
        <f>SUM(H53:L56)</f>
        <v>1000</v>
      </c>
      <c r="I52" s="214"/>
      <c r="J52" s="214"/>
      <c r="K52" s="214"/>
      <c r="L52" s="215"/>
      <c r="M52" s="65">
        <f>SUM(M53:M56)</f>
        <v>1000</v>
      </c>
      <c r="N52" s="65">
        <f>SUM(N53:N56)</f>
        <v>1000</v>
      </c>
      <c r="O52" s="124" t="s">
        <v>8</v>
      </c>
    </row>
    <row r="53" spans="1:15" ht="42" customHeight="1" x14ac:dyDescent="0.25">
      <c r="A53" s="116"/>
      <c r="B53" s="115"/>
      <c r="C53" s="115"/>
      <c r="D53" s="5" t="s">
        <v>22</v>
      </c>
      <c r="E53" s="59">
        <f t="shared" ref="E53:E56" si="8">SUM(F53:N53)</f>
        <v>0</v>
      </c>
      <c r="F53" s="67">
        <f>F58</f>
        <v>0</v>
      </c>
      <c r="G53" s="67">
        <f>G58</f>
        <v>0</v>
      </c>
      <c r="H53" s="240">
        <f>H58</f>
        <v>0</v>
      </c>
      <c r="I53" s="241"/>
      <c r="J53" s="241"/>
      <c r="K53" s="241"/>
      <c r="L53" s="242"/>
      <c r="M53" s="67">
        <f>M58</f>
        <v>0</v>
      </c>
      <c r="N53" s="67">
        <f>N58</f>
        <v>0</v>
      </c>
      <c r="O53" s="125"/>
    </row>
    <row r="54" spans="1:15" ht="39.75" customHeight="1" x14ac:dyDescent="0.25">
      <c r="A54" s="116"/>
      <c r="B54" s="115"/>
      <c r="C54" s="115"/>
      <c r="D54" s="5" t="s">
        <v>23</v>
      </c>
      <c r="E54" s="59">
        <f t="shared" si="8"/>
        <v>0</v>
      </c>
      <c r="F54" s="67">
        <f t="shared" ref="F54:H56" si="9">F59</f>
        <v>0</v>
      </c>
      <c r="G54" s="67">
        <f t="shared" si="9"/>
        <v>0</v>
      </c>
      <c r="H54" s="240">
        <f t="shared" si="9"/>
        <v>0</v>
      </c>
      <c r="I54" s="241"/>
      <c r="J54" s="241"/>
      <c r="K54" s="241"/>
      <c r="L54" s="242"/>
      <c r="M54" s="67">
        <f t="shared" ref="M54:N54" si="10">M59</f>
        <v>0</v>
      </c>
      <c r="N54" s="67">
        <f t="shared" si="10"/>
        <v>0</v>
      </c>
      <c r="O54" s="125"/>
    </row>
    <row r="55" spans="1:15" ht="45.75" customHeight="1" x14ac:dyDescent="0.25">
      <c r="A55" s="116"/>
      <c r="B55" s="115"/>
      <c r="C55" s="115"/>
      <c r="D55" s="5" t="s">
        <v>3</v>
      </c>
      <c r="E55" s="59">
        <f t="shared" si="8"/>
        <v>5163.585</v>
      </c>
      <c r="F55" s="67">
        <f t="shared" si="9"/>
        <v>722.21500000000003</v>
      </c>
      <c r="G55" s="67">
        <f t="shared" si="9"/>
        <v>1441.37</v>
      </c>
      <c r="H55" s="240">
        <f t="shared" si="9"/>
        <v>1000</v>
      </c>
      <c r="I55" s="241"/>
      <c r="J55" s="241"/>
      <c r="K55" s="241"/>
      <c r="L55" s="242"/>
      <c r="M55" s="67">
        <f t="shared" ref="M55:N55" si="11">M60</f>
        <v>1000</v>
      </c>
      <c r="N55" s="67">
        <f t="shared" si="11"/>
        <v>1000</v>
      </c>
      <c r="O55" s="125"/>
    </row>
    <row r="56" spans="1:15" ht="29.25" customHeight="1" x14ac:dyDescent="0.25">
      <c r="A56" s="116"/>
      <c r="B56" s="115"/>
      <c r="C56" s="115"/>
      <c r="D56" s="8" t="s">
        <v>24</v>
      </c>
      <c r="E56" s="59">
        <f t="shared" si="8"/>
        <v>0</v>
      </c>
      <c r="F56" s="67">
        <f t="shared" si="9"/>
        <v>0</v>
      </c>
      <c r="G56" s="67">
        <f t="shared" si="9"/>
        <v>0</v>
      </c>
      <c r="H56" s="240">
        <f t="shared" si="9"/>
        <v>0</v>
      </c>
      <c r="I56" s="241"/>
      <c r="J56" s="241"/>
      <c r="K56" s="241"/>
      <c r="L56" s="242"/>
      <c r="M56" s="67">
        <f t="shared" ref="M56:N56" si="12">M61</f>
        <v>0</v>
      </c>
      <c r="N56" s="67">
        <f t="shared" si="12"/>
        <v>0</v>
      </c>
      <c r="O56" s="126"/>
    </row>
    <row r="57" spans="1:15" ht="33" customHeight="1" x14ac:dyDescent="0.25">
      <c r="A57" s="130" t="s">
        <v>46</v>
      </c>
      <c r="B57" s="259" t="s">
        <v>83</v>
      </c>
      <c r="C57" s="135" t="s">
        <v>17</v>
      </c>
      <c r="D57" s="12" t="s">
        <v>40</v>
      </c>
      <c r="E57" s="59">
        <f>SUM(F57:N57)</f>
        <v>5163.585</v>
      </c>
      <c r="F57" s="65">
        <f>SUM(F58:F61)</f>
        <v>722.21500000000003</v>
      </c>
      <c r="G57" s="65">
        <f>SUM(G58:G61)</f>
        <v>1441.37</v>
      </c>
      <c r="H57" s="213">
        <f>SUM(H58:L61)</f>
        <v>1000</v>
      </c>
      <c r="I57" s="214"/>
      <c r="J57" s="214"/>
      <c r="K57" s="214"/>
      <c r="L57" s="215"/>
      <c r="M57" s="65">
        <f>SUM(M58:M61)</f>
        <v>1000</v>
      </c>
      <c r="N57" s="65">
        <f>SUM(N58:N61)</f>
        <v>1000</v>
      </c>
      <c r="O57" s="124" t="s">
        <v>8</v>
      </c>
    </row>
    <row r="58" spans="1:15" ht="43.5" customHeight="1" x14ac:dyDescent="0.25">
      <c r="A58" s="131"/>
      <c r="B58" s="260"/>
      <c r="C58" s="115"/>
      <c r="D58" s="8" t="s">
        <v>22</v>
      </c>
      <c r="E58" s="59">
        <f t="shared" ref="E58:E61" si="13">SUM(F58:N58)</f>
        <v>0</v>
      </c>
      <c r="F58" s="54">
        <v>0</v>
      </c>
      <c r="G58" s="54">
        <v>0</v>
      </c>
      <c r="H58" s="199">
        <v>0</v>
      </c>
      <c r="I58" s="200"/>
      <c r="J58" s="200"/>
      <c r="K58" s="200"/>
      <c r="L58" s="201"/>
      <c r="M58" s="55">
        <v>0</v>
      </c>
      <c r="N58" s="53">
        <v>0</v>
      </c>
      <c r="O58" s="125"/>
    </row>
    <row r="59" spans="1:15" ht="54.75" customHeight="1" x14ac:dyDescent="0.25">
      <c r="A59" s="131"/>
      <c r="B59" s="260"/>
      <c r="C59" s="115"/>
      <c r="D59" s="8" t="s">
        <v>23</v>
      </c>
      <c r="E59" s="59">
        <f t="shared" si="13"/>
        <v>0</v>
      </c>
      <c r="F59" s="54">
        <v>0</v>
      </c>
      <c r="G59" s="54">
        <v>0</v>
      </c>
      <c r="H59" s="199">
        <v>0</v>
      </c>
      <c r="I59" s="200"/>
      <c r="J59" s="200"/>
      <c r="K59" s="200"/>
      <c r="L59" s="201"/>
      <c r="M59" s="55">
        <v>0</v>
      </c>
      <c r="N59" s="53">
        <v>0</v>
      </c>
      <c r="O59" s="125"/>
    </row>
    <row r="60" spans="1:15" ht="68.25" customHeight="1" x14ac:dyDescent="0.25">
      <c r="A60" s="131"/>
      <c r="B60" s="260"/>
      <c r="C60" s="115"/>
      <c r="D60" s="8" t="s">
        <v>3</v>
      </c>
      <c r="E60" s="59">
        <f t="shared" si="13"/>
        <v>5163.585</v>
      </c>
      <c r="F60" s="54">
        <v>722.21500000000003</v>
      </c>
      <c r="G60" s="54">
        <v>1441.37</v>
      </c>
      <c r="H60" s="199">
        <f>1000</f>
        <v>1000</v>
      </c>
      <c r="I60" s="200"/>
      <c r="J60" s="200"/>
      <c r="K60" s="200"/>
      <c r="L60" s="201"/>
      <c r="M60" s="55">
        <v>1000</v>
      </c>
      <c r="N60" s="53">
        <v>1000</v>
      </c>
      <c r="O60" s="125"/>
    </row>
    <row r="61" spans="1:15" ht="75.75" customHeight="1" x14ac:dyDescent="0.25">
      <c r="A61" s="131"/>
      <c r="B61" s="260"/>
      <c r="C61" s="115"/>
      <c r="D61" s="8" t="s">
        <v>24</v>
      </c>
      <c r="E61" s="59">
        <f t="shared" si="13"/>
        <v>0</v>
      </c>
      <c r="F61" s="66">
        <v>0</v>
      </c>
      <c r="G61" s="66">
        <v>0</v>
      </c>
      <c r="H61" s="199">
        <v>0</v>
      </c>
      <c r="I61" s="200"/>
      <c r="J61" s="200"/>
      <c r="K61" s="200"/>
      <c r="L61" s="201"/>
      <c r="M61" s="55">
        <v>0</v>
      </c>
      <c r="N61" s="53">
        <v>0</v>
      </c>
      <c r="O61" s="126"/>
    </row>
    <row r="62" spans="1:15" ht="27" customHeight="1" x14ac:dyDescent="0.25">
      <c r="A62" s="150"/>
      <c r="B62" s="206" t="s">
        <v>96</v>
      </c>
      <c r="C62" s="208"/>
      <c r="D62" s="261" t="s">
        <v>107</v>
      </c>
      <c r="E62" s="231" t="s">
        <v>2</v>
      </c>
      <c r="F62" s="227" t="s">
        <v>84</v>
      </c>
      <c r="G62" s="227" t="s">
        <v>89</v>
      </c>
      <c r="H62" s="205" t="s">
        <v>90</v>
      </c>
      <c r="I62" s="174" t="s">
        <v>78</v>
      </c>
      <c r="J62" s="175"/>
      <c r="K62" s="175"/>
      <c r="L62" s="176"/>
      <c r="M62" s="223" t="s">
        <v>45</v>
      </c>
      <c r="N62" s="121" t="s">
        <v>16</v>
      </c>
      <c r="O62" s="124"/>
    </row>
    <row r="63" spans="1:15" ht="25.5" customHeight="1" x14ac:dyDescent="0.25">
      <c r="A63" s="150"/>
      <c r="B63" s="207"/>
      <c r="C63" s="209"/>
      <c r="D63" s="262"/>
      <c r="E63" s="232"/>
      <c r="F63" s="149"/>
      <c r="G63" s="153"/>
      <c r="H63" s="264"/>
      <c r="I63" s="16" t="s">
        <v>79</v>
      </c>
      <c r="J63" s="15" t="s">
        <v>80</v>
      </c>
      <c r="K63" s="15" t="s">
        <v>81</v>
      </c>
      <c r="L63" s="15" t="s">
        <v>82</v>
      </c>
      <c r="M63" s="224"/>
      <c r="N63" s="122"/>
      <c r="O63" s="218"/>
    </row>
    <row r="64" spans="1:15" ht="33" customHeight="1" x14ac:dyDescent="0.25">
      <c r="A64" s="151"/>
      <c r="B64" s="207"/>
      <c r="C64" s="210"/>
      <c r="D64" s="263"/>
      <c r="E64" s="2">
        <v>12</v>
      </c>
      <c r="F64" s="2">
        <v>7</v>
      </c>
      <c r="G64" s="2">
        <v>3</v>
      </c>
      <c r="H64" s="2">
        <v>2</v>
      </c>
      <c r="I64" s="2">
        <v>0</v>
      </c>
      <c r="J64" s="2">
        <v>2</v>
      </c>
      <c r="K64" s="2">
        <v>2</v>
      </c>
      <c r="L64" s="2">
        <v>2</v>
      </c>
      <c r="M64" s="2" t="s">
        <v>13</v>
      </c>
      <c r="N64" s="2" t="s">
        <v>13</v>
      </c>
      <c r="O64" s="219"/>
    </row>
    <row r="65" spans="1:15" ht="24.75" customHeight="1" x14ac:dyDescent="0.25">
      <c r="A65" s="266" t="s">
        <v>47</v>
      </c>
      <c r="B65" s="267" t="s">
        <v>71</v>
      </c>
      <c r="C65" s="268" t="s">
        <v>17</v>
      </c>
      <c r="D65" s="13" t="s">
        <v>40</v>
      </c>
      <c r="E65" s="59">
        <f>SUM(F65:N65)</f>
        <v>21562.156340000001</v>
      </c>
      <c r="F65" s="65">
        <f>SUM(F66:F69)</f>
        <v>1637.6569999999999</v>
      </c>
      <c r="G65" s="65">
        <f>SUM(G66:G69)</f>
        <v>5347.21216</v>
      </c>
      <c r="H65" s="213">
        <f>SUM(H66:L69)</f>
        <v>9577.2871799999994</v>
      </c>
      <c r="I65" s="180"/>
      <c r="J65" s="180"/>
      <c r="K65" s="180"/>
      <c r="L65" s="181"/>
      <c r="M65" s="65">
        <f>SUM(M66:M69)</f>
        <v>2500</v>
      </c>
      <c r="N65" s="65">
        <f>SUM(N66:N69)</f>
        <v>2500</v>
      </c>
      <c r="O65" s="124" t="s">
        <v>8</v>
      </c>
    </row>
    <row r="66" spans="1:15" ht="29.25" customHeight="1" x14ac:dyDescent="0.25">
      <c r="A66" s="128"/>
      <c r="B66" s="128"/>
      <c r="C66" s="133"/>
      <c r="D66" s="4" t="s">
        <v>22</v>
      </c>
      <c r="E66" s="59">
        <f t="shared" ref="E66:E74" si="14">SUM(F66:N66)</f>
        <v>0</v>
      </c>
      <c r="F66" s="54">
        <f>F71+F79+F87</f>
        <v>0</v>
      </c>
      <c r="G66" s="54">
        <f>G71+G79+G87</f>
        <v>0</v>
      </c>
      <c r="H66" s="199">
        <f>H71+H79+H87</f>
        <v>0</v>
      </c>
      <c r="I66" s="200"/>
      <c r="J66" s="200"/>
      <c r="K66" s="200"/>
      <c r="L66" s="201"/>
      <c r="M66" s="54">
        <f>M71+M79+M87</f>
        <v>0</v>
      </c>
      <c r="N66" s="54">
        <f>N71+N79+N87</f>
        <v>0</v>
      </c>
      <c r="O66" s="125"/>
    </row>
    <row r="67" spans="1:15" ht="34.5" customHeight="1" x14ac:dyDescent="0.25">
      <c r="A67" s="128"/>
      <c r="B67" s="128"/>
      <c r="C67" s="133"/>
      <c r="D67" s="4" t="s">
        <v>23</v>
      </c>
      <c r="E67" s="59">
        <f t="shared" si="14"/>
        <v>0</v>
      </c>
      <c r="F67" s="54">
        <f t="shared" ref="F67:H69" si="15">F72+F80+F88</f>
        <v>0</v>
      </c>
      <c r="G67" s="54">
        <f t="shared" si="15"/>
        <v>0</v>
      </c>
      <c r="H67" s="199">
        <f t="shared" si="15"/>
        <v>0</v>
      </c>
      <c r="I67" s="200"/>
      <c r="J67" s="200"/>
      <c r="K67" s="200"/>
      <c r="L67" s="201"/>
      <c r="M67" s="54">
        <f t="shared" ref="M67:N67" si="16">M72+M80+M88</f>
        <v>0</v>
      </c>
      <c r="N67" s="54">
        <f t="shared" si="16"/>
        <v>0</v>
      </c>
      <c r="O67" s="125"/>
    </row>
    <row r="68" spans="1:15" ht="42" customHeight="1" x14ac:dyDescent="0.25">
      <c r="A68" s="128"/>
      <c r="B68" s="128"/>
      <c r="C68" s="133"/>
      <c r="D68" s="4" t="s">
        <v>3</v>
      </c>
      <c r="E68" s="59">
        <f t="shared" si="14"/>
        <v>21562.156340000001</v>
      </c>
      <c r="F68" s="54">
        <f t="shared" si="15"/>
        <v>1637.6569999999999</v>
      </c>
      <c r="G68" s="54">
        <f t="shared" si="15"/>
        <v>5347.21216</v>
      </c>
      <c r="H68" s="199">
        <f t="shared" si="15"/>
        <v>9577.2871799999994</v>
      </c>
      <c r="I68" s="200"/>
      <c r="J68" s="200"/>
      <c r="K68" s="200"/>
      <c r="L68" s="201"/>
      <c r="M68" s="54">
        <f t="shared" ref="M68:N68" si="17">M73+M81+M89</f>
        <v>2500</v>
      </c>
      <c r="N68" s="54">
        <f t="shared" si="17"/>
        <v>2500</v>
      </c>
      <c r="O68" s="125"/>
    </row>
    <row r="69" spans="1:15" ht="26.25" customHeight="1" x14ac:dyDescent="0.25">
      <c r="A69" s="128"/>
      <c r="B69" s="128"/>
      <c r="C69" s="133"/>
      <c r="D69" s="4" t="s">
        <v>24</v>
      </c>
      <c r="E69" s="59">
        <f t="shared" si="14"/>
        <v>0</v>
      </c>
      <c r="F69" s="54">
        <f t="shared" si="15"/>
        <v>0</v>
      </c>
      <c r="G69" s="54">
        <f t="shared" si="15"/>
        <v>0</v>
      </c>
      <c r="H69" s="199">
        <f t="shared" si="15"/>
        <v>0</v>
      </c>
      <c r="I69" s="200"/>
      <c r="J69" s="200"/>
      <c r="K69" s="200"/>
      <c r="L69" s="201"/>
      <c r="M69" s="54">
        <f t="shared" ref="M69:N69" si="18">M74+M82+M90</f>
        <v>0</v>
      </c>
      <c r="N69" s="54">
        <f t="shared" si="18"/>
        <v>0</v>
      </c>
      <c r="O69" s="126"/>
    </row>
    <row r="70" spans="1:15" ht="36" customHeight="1" x14ac:dyDescent="0.25">
      <c r="A70" s="130" t="s">
        <v>54</v>
      </c>
      <c r="B70" s="132" t="s">
        <v>59</v>
      </c>
      <c r="C70" s="134" t="s">
        <v>17</v>
      </c>
      <c r="D70" s="13" t="s">
        <v>40</v>
      </c>
      <c r="E70" s="59">
        <f>SUM(F70:N70)</f>
        <v>21562.156340000001</v>
      </c>
      <c r="F70" s="65">
        <f>SUM(F71:F74)</f>
        <v>1637.6569999999999</v>
      </c>
      <c r="G70" s="65">
        <f>SUM(G71:G74)</f>
        <v>5347.21216</v>
      </c>
      <c r="H70" s="213">
        <f>SUM(H71:L74)</f>
        <v>9577.2871799999994</v>
      </c>
      <c r="I70" s="214"/>
      <c r="J70" s="214"/>
      <c r="K70" s="214"/>
      <c r="L70" s="215"/>
      <c r="M70" s="65">
        <f>SUM(M71:M74)</f>
        <v>2500</v>
      </c>
      <c r="N70" s="65">
        <f>SUM(N71:N74)</f>
        <v>2500</v>
      </c>
      <c r="O70" s="124" t="s">
        <v>8</v>
      </c>
    </row>
    <row r="71" spans="1:15" ht="28.5" customHeight="1" x14ac:dyDescent="0.25">
      <c r="A71" s="131"/>
      <c r="B71" s="133"/>
      <c r="C71" s="133"/>
      <c r="D71" s="4" t="s">
        <v>22</v>
      </c>
      <c r="E71" s="59">
        <f t="shared" si="14"/>
        <v>0</v>
      </c>
      <c r="F71" s="54">
        <v>0</v>
      </c>
      <c r="G71" s="54">
        <v>0</v>
      </c>
      <c r="H71" s="199">
        <v>0</v>
      </c>
      <c r="I71" s="246"/>
      <c r="J71" s="246"/>
      <c r="K71" s="246"/>
      <c r="L71" s="247"/>
      <c r="M71" s="55">
        <v>0</v>
      </c>
      <c r="N71" s="53">
        <v>0</v>
      </c>
      <c r="O71" s="125"/>
    </row>
    <row r="72" spans="1:15" ht="25.5" x14ac:dyDescent="0.25">
      <c r="A72" s="131"/>
      <c r="B72" s="133"/>
      <c r="C72" s="133"/>
      <c r="D72" s="4" t="s">
        <v>23</v>
      </c>
      <c r="E72" s="59">
        <f t="shared" si="14"/>
        <v>0</v>
      </c>
      <c r="F72" s="54">
        <v>0</v>
      </c>
      <c r="G72" s="54">
        <v>0</v>
      </c>
      <c r="H72" s="199">
        <v>0</v>
      </c>
      <c r="I72" s="200"/>
      <c r="J72" s="200"/>
      <c r="K72" s="200"/>
      <c r="L72" s="201"/>
      <c r="M72" s="55">
        <v>0</v>
      </c>
      <c r="N72" s="53">
        <v>0</v>
      </c>
      <c r="O72" s="125"/>
    </row>
    <row r="73" spans="1:15" ht="44.25" customHeight="1" x14ac:dyDescent="0.25">
      <c r="A73" s="131"/>
      <c r="B73" s="133"/>
      <c r="C73" s="133"/>
      <c r="D73" s="4" t="s">
        <v>3</v>
      </c>
      <c r="E73" s="59">
        <f t="shared" si="14"/>
        <v>21562.156340000001</v>
      </c>
      <c r="F73" s="54">
        <v>1637.6569999999999</v>
      </c>
      <c r="G73" s="54">
        <v>5347.21216</v>
      </c>
      <c r="H73" s="199">
        <f>2500+77.28718+7000</f>
        <v>9577.2871799999994</v>
      </c>
      <c r="I73" s="200"/>
      <c r="J73" s="200"/>
      <c r="K73" s="200"/>
      <c r="L73" s="201"/>
      <c r="M73" s="55">
        <v>2500</v>
      </c>
      <c r="N73" s="53">
        <v>2500</v>
      </c>
      <c r="O73" s="125"/>
    </row>
    <row r="74" spans="1:15" ht="21.75" customHeight="1" x14ac:dyDescent="0.25">
      <c r="A74" s="131"/>
      <c r="B74" s="133"/>
      <c r="C74" s="133"/>
      <c r="D74" s="4" t="s">
        <v>24</v>
      </c>
      <c r="E74" s="59">
        <f t="shared" si="14"/>
        <v>0</v>
      </c>
      <c r="F74" s="66">
        <v>0</v>
      </c>
      <c r="G74" s="66">
        <v>0</v>
      </c>
      <c r="H74" s="199">
        <v>0</v>
      </c>
      <c r="I74" s="200"/>
      <c r="J74" s="200"/>
      <c r="K74" s="200"/>
      <c r="L74" s="201"/>
      <c r="M74" s="55">
        <v>0</v>
      </c>
      <c r="N74" s="53">
        <v>0</v>
      </c>
      <c r="O74" s="126"/>
    </row>
    <row r="75" spans="1:15" ht="21.75" customHeight="1" x14ac:dyDescent="0.25">
      <c r="A75" s="150"/>
      <c r="B75" s="206" t="s">
        <v>97</v>
      </c>
      <c r="C75" s="208" t="s">
        <v>17</v>
      </c>
      <c r="D75" s="261" t="s">
        <v>13</v>
      </c>
      <c r="E75" s="231" t="s">
        <v>2</v>
      </c>
      <c r="F75" s="227" t="s">
        <v>14</v>
      </c>
      <c r="G75" s="227" t="s">
        <v>89</v>
      </c>
      <c r="H75" s="205" t="s">
        <v>90</v>
      </c>
      <c r="I75" s="174" t="s">
        <v>78</v>
      </c>
      <c r="J75" s="175"/>
      <c r="K75" s="175"/>
      <c r="L75" s="176"/>
      <c r="M75" s="223" t="s">
        <v>45</v>
      </c>
      <c r="N75" s="121" t="s">
        <v>16</v>
      </c>
      <c r="O75" s="124"/>
    </row>
    <row r="76" spans="1:15" ht="36" customHeight="1" x14ac:dyDescent="0.25">
      <c r="A76" s="150"/>
      <c r="B76" s="207"/>
      <c r="C76" s="209"/>
      <c r="D76" s="262"/>
      <c r="E76" s="232"/>
      <c r="F76" s="149"/>
      <c r="G76" s="153"/>
      <c r="H76" s="264"/>
      <c r="I76" s="16" t="s">
        <v>79</v>
      </c>
      <c r="J76" s="15" t="s">
        <v>80</v>
      </c>
      <c r="K76" s="15" t="s">
        <v>81</v>
      </c>
      <c r="L76" s="15" t="s">
        <v>82</v>
      </c>
      <c r="M76" s="224"/>
      <c r="N76" s="122"/>
      <c r="O76" s="218"/>
    </row>
    <row r="77" spans="1:15" ht="35.25" customHeight="1" x14ac:dyDescent="0.25">
      <c r="A77" s="151"/>
      <c r="B77" s="207"/>
      <c r="C77" s="210"/>
      <c r="D77" s="263"/>
      <c r="E77" s="2">
        <v>1</v>
      </c>
      <c r="F77" s="21">
        <v>1</v>
      </c>
      <c r="G77" s="24">
        <v>1</v>
      </c>
      <c r="H77" s="86">
        <v>1</v>
      </c>
      <c r="I77" s="85">
        <v>1</v>
      </c>
      <c r="J77" s="21">
        <v>1</v>
      </c>
      <c r="K77" s="21">
        <v>1</v>
      </c>
      <c r="L77" s="21">
        <v>1</v>
      </c>
      <c r="M77" s="21">
        <v>1</v>
      </c>
      <c r="N77" s="21">
        <v>1</v>
      </c>
      <c r="O77" s="219"/>
    </row>
    <row r="78" spans="1:15" x14ac:dyDescent="0.25">
      <c r="A78" s="130" t="s">
        <v>55</v>
      </c>
      <c r="B78" s="139" t="s">
        <v>58</v>
      </c>
      <c r="C78" s="135" t="s">
        <v>17</v>
      </c>
      <c r="D78" s="12" t="s">
        <v>40</v>
      </c>
      <c r="E78" s="59">
        <f>SUM(F78:N78)</f>
        <v>0</v>
      </c>
      <c r="F78" s="65">
        <f>SUM(F79:F82)</f>
        <v>0</v>
      </c>
      <c r="G78" s="65">
        <f>SUM(G79:G82)</f>
        <v>0</v>
      </c>
      <c r="H78" s="265">
        <f>SUM(H79:L82)</f>
        <v>0</v>
      </c>
      <c r="I78" s="214"/>
      <c r="J78" s="214"/>
      <c r="K78" s="214"/>
      <c r="L78" s="215"/>
      <c r="M78" s="65">
        <f>SUM(M79:M82)</f>
        <v>0</v>
      </c>
      <c r="N78" s="65">
        <f>SUM(N79:N82)</f>
        <v>0</v>
      </c>
      <c r="O78" s="124" t="s">
        <v>8</v>
      </c>
    </row>
    <row r="79" spans="1:15" ht="25.5" x14ac:dyDescent="0.25">
      <c r="A79" s="317"/>
      <c r="B79" s="115"/>
      <c r="C79" s="115"/>
      <c r="D79" s="5" t="s">
        <v>22</v>
      </c>
      <c r="E79" s="59">
        <f t="shared" ref="E79:E82" si="19">SUM(F79:N79)</f>
        <v>0</v>
      </c>
      <c r="F79" s="54">
        <v>0</v>
      </c>
      <c r="G79" s="54">
        <v>0</v>
      </c>
      <c r="H79" s="199">
        <v>0</v>
      </c>
      <c r="I79" s="246"/>
      <c r="J79" s="246"/>
      <c r="K79" s="246"/>
      <c r="L79" s="247"/>
      <c r="M79" s="55">
        <v>0</v>
      </c>
      <c r="N79" s="53">
        <v>0</v>
      </c>
      <c r="O79" s="125"/>
    </row>
    <row r="80" spans="1:15" ht="25.5" x14ac:dyDescent="0.25">
      <c r="A80" s="317"/>
      <c r="B80" s="115"/>
      <c r="C80" s="115"/>
      <c r="D80" s="5" t="s">
        <v>23</v>
      </c>
      <c r="E80" s="59">
        <f t="shared" si="19"/>
        <v>0</v>
      </c>
      <c r="F80" s="54">
        <v>0</v>
      </c>
      <c r="G80" s="54">
        <v>0</v>
      </c>
      <c r="H80" s="199">
        <v>0</v>
      </c>
      <c r="I80" s="246"/>
      <c r="J80" s="246"/>
      <c r="K80" s="246"/>
      <c r="L80" s="247"/>
      <c r="M80" s="55">
        <v>0</v>
      </c>
      <c r="N80" s="53">
        <v>0</v>
      </c>
      <c r="O80" s="125"/>
    </row>
    <row r="81" spans="1:15" ht="38.25" x14ac:dyDescent="0.25">
      <c r="A81" s="317"/>
      <c r="B81" s="115"/>
      <c r="C81" s="115"/>
      <c r="D81" s="5" t="s">
        <v>3</v>
      </c>
      <c r="E81" s="59">
        <f t="shared" si="19"/>
        <v>0</v>
      </c>
      <c r="F81" s="54">
        <v>0</v>
      </c>
      <c r="G81" s="54">
        <v>0</v>
      </c>
      <c r="H81" s="199">
        <v>0</v>
      </c>
      <c r="I81" s="246"/>
      <c r="J81" s="246"/>
      <c r="K81" s="246"/>
      <c r="L81" s="247"/>
      <c r="M81" s="55">
        <v>0</v>
      </c>
      <c r="N81" s="53">
        <v>0</v>
      </c>
      <c r="O81" s="125"/>
    </row>
    <row r="82" spans="1:15" ht="21.75" customHeight="1" x14ac:dyDescent="0.25">
      <c r="A82" s="317"/>
      <c r="B82" s="115"/>
      <c r="C82" s="115"/>
      <c r="D82" s="5" t="s">
        <v>24</v>
      </c>
      <c r="E82" s="59">
        <f t="shared" si="19"/>
        <v>0</v>
      </c>
      <c r="F82" s="54">
        <v>0</v>
      </c>
      <c r="G82" s="66">
        <v>0</v>
      </c>
      <c r="H82" s="199">
        <v>0</v>
      </c>
      <c r="I82" s="246"/>
      <c r="J82" s="246"/>
      <c r="K82" s="246"/>
      <c r="L82" s="247"/>
      <c r="M82" s="55">
        <v>0</v>
      </c>
      <c r="N82" s="53">
        <v>0</v>
      </c>
      <c r="O82" s="125"/>
    </row>
    <row r="83" spans="1:15" ht="24.75" customHeight="1" x14ac:dyDescent="0.25">
      <c r="A83" s="150"/>
      <c r="B83" s="206" t="s">
        <v>98</v>
      </c>
      <c r="C83" s="208"/>
      <c r="D83" s="220" t="s">
        <v>107</v>
      </c>
      <c r="E83" s="243" t="s">
        <v>2</v>
      </c>
      <c r="F83" s="319" t="s">
        <v>14</v>
      </c>
      <c r="G83" s="227" t="s">
        <v>89</v>
      </c>
      <c r="H83" s="205" t="s">
        <v>90</v>
      </c>
      <c r="I83" s="174" t="s">
        <v>78</v>
      </c>
      <c r="J83" s="175"/>
      <c r="K83" s="175"/>
      <c r="L83" s="176"/>
      <c r="M83" s="223" t="s">
        <v>45</v>
      </c>
      <c r="N83" s="121" t="s">
        <v>16</v>
      </c>
      <c r="O83" s="318"/>
    </row>
    <row r="84" spans="1:15" ht="24.75" customHeight="1" x14ac:dyDescent="0.25">
      <c r="A84" s="150"/>
      <c r="B84" s="207"/>
      <c r="C84" s="209"/>
      <c r="D84" s="221"/>
      <c r="E84" s="149"/>
      <c r="F84" s="320"/>
      <c r="G84" s="153"/>
      <c r="H84" s="264"/>
      <c r="I84" s="16" t="s">
        <v>79</v>
      </c>
      <c r="J84" s="15" t="s">
        <v>80</v>
      </c>
      <c r="K84" s="15" t="s">
        <v>81</v>
      </c>
      <c r="L84" s="15" t="s">
        <v>82</v>
      </c>
      <c r="M84" s="224"/>
      <c r="N84" s="122"/>
      <c r="O84" s="146"/>
    </row>
    <row r="85" spans="1:15" ht="46.5" customHeight="1" x14ac:dyDescent="0.25">
      <c r="A85" s="151"/>
      <c r="B85" s="207"/>
      <c r="C85" s="210"/>
      <c r="D85" s="230"/>
      <c r="E85" s="20">
        <v>1</v>
      </c>
      <c r="F85" s="20">
        <v>1</v>
      </c>
      <c r="G85" s="28">
        <v>1</v>
      </c>
      <c r="H85" s="9">
        <v>1</v>
      </c>
      <c r="I85" s="84">
        <v>1</v>
      </c>
      <c r="J85" s="20">
        <v>1</v>
      </c>
      <c r="K85" s="20">
        <v>1</v>
      </c>
      <c r="L85" s="20">
        <v>1</v>
      </c>
      <c r="M85" s="20">
        <v>1</v>
      </c>
      <c r="N85" s="20">
        <v>1</v>
      </c>
      <c r="O85" s="147"/>
    </row>
    <row r="86" spans="1:15" ht="24" customHeight="1" x14ac:dyDescent="0.25">
      <c r="A86" s="130" t="s">
        <v>56</v>
      </c>
      <c r="B86" s="140" t="s">
        <v>57</v>
      </c>
      <c r="C86" s="135" t="s">
        <v>17</v>
      </c>
      <c r="D86" s="12" t="s">
        <v>40</v>
      </c>
      <c r="E86" s="59">
        <f>SUM(F86:N86)</f>
        <v>0</v>
      </c>
      <c r="F86" s="65">
        <f>SUM(F87:F90)</f>
        <v>0</v>
      </c>
      <c r="G86" s="65">
        <f>SUM(G87:G90)</f>
        <v>0</v>
      </c>
      <c r="H86" s="265">
        <f>SUM(H87:L90)</f>
        <v>0</v>
      </c>
      <c r="I86" s="214"/>
      <c r="J86" s="214"/>
      <c r="K86" s="214"/>
      <c r="L86" s="215"/>
      <c r="M86" s="65">
        <f>SUM(M87:M90)</f>
        <v>0</v>
      </c>
      <c r="N86" s="65">
        <f>SUM(N87:N90)</f>
        <v>0</v>
      </c>
      <c r="O86" s="141" t="s">
        <v>9</v>
      </c>
    </row>
    <row r="87" spans="1:15" ht="33" customHeight="1" x14ac:dyDescent="0.25">
      <c r="A87" s="131"/>
      <c r="B87" s="115"/>
      <c r="C87" s="115"/>
      <c r="D87" s="5" t="s">
        <v>22</v>
      </c>
      <c r="E87" s="59">
        <f t="shared" ref="E87:E90" si="20">SUM(F87:N87)</f>
        <v>0</v>
      </c>
      <c r="F87" s="54">
        <v>0</v>
      </c>
      <c r="G87" s="54">
        <v>0</v>
      </c>
      <c r="H87" s="199">
        <v>0</v>
      </c>
      <c r="I87" s="200"/>
      <c r="J87" s="200"/>
      <c r="K87" s="200"/>
      <c r="L87" s="201"/>
      <c r="M87" s="55">
        <v>0</v>
      </c>
      <c r="N87" s="53">
        <v>0</v>
      </c>
      <c r="O87" s="141"/>
    </row>
    <row r="88" spans="1:15" ht="33" customHeight="1" x14ac:dyDescent="0.25">
      <c r="A88" s="131"/>
      <c r="B88" s="115"/>
      <c r="C88" s="115"/>
      <c r="D88" s="5" t="s">
        <v>23</v>
      </c>
      <c r="E88" s="59">
        <f t="shared" si="20"/>
        <v>0</v>
      </c>
      <c r="F88" s="54">
        <v>0</v>
      </c>
      <c r="G88" s="54">
        <v>0</v>
      </c>
      <c r="H88" s="199">
        <v>0</v>
      </c>
      <c r="I88" s="200"/>
      <c r="J88" s="200"/>
      <c r="K88" s="200"/>
      <c r="L88" s="201"/>
      <c r="M88" s="55">
        <v>0</v>
      </c>
      <c r="N88" s="53">
        <v>0</v>
      </c>
      <c r="O88" s="141"/>
    </row>
    <row r="89" spans="1:15" ht="47.25" customHeight="1" x14ac:dyDescent="0.25">
      <c r="A89" s="131"/>
      <c r="B89" s="115"/>
      <c r="C89" s="115"/>
      <c r="D89" s="5" t="s">
        <v>3</v>
      </c>
      <c r="E89" s="59">
        <f t="shared" si="20"/>
        <v>0</v>
      </c>
      <c r="F89" s="54">
        <v>0</v>
      </c>
      <c r="G89" s="54">
        <v>0</v>
      </c>
      <c r="H89" s="199">
        <v>0</v>
      </c>
      <c r="I89" s="200"/>
      <c r="J89" s="200"/>
      <c r="K89" s="200"/>
      <c r="L89" s="201"/>
      <c r="M89" s="55">
        <v>0</v>
      </c>
      <c r="N89" s="53">
        <v>0</v>
      </c>
      <c r="O89" s="141"/>
    </row>
    <row r="90" spans="1:15" ht="27" customHeight="1" x14ac:dyDescent="0.25">
      <c r="A90" s="131"/>
      <c r="B90" s="115"/>
      <c r="C90" s="115"/>
      <c r="D90" s="5" t="s">
        <v>24</v>
      </c>
      <c r="E90" s="59">
        <f t="shared" si="20"/>
        <v>0</v>
      </c>
      <c r="F90" s="66">
        <v>0</v>
      </c>
      <c r="G90" s="66">
        <v>0</v>
      </c>
      <c r="H90" s="199">
        <v>0</v>
      </c>
      <c r="I90" s="200"/>
      <c r="J90" s="200"/>
      <c r="K90" s="200"/>
      <c r="L90" s="201"/>
      <c r="M90" s="55">
        <v>0</v>
      </c>
      <c r="N90" s="53">
        <v>0</v>
      </c>
      <c r="O90" s="141"/>
    </row>
    <row r="91" spans="1:15" ht="27" customHeight="1" x14ac:dyDescent="0.25">
      <c r="A91" s="150"/>
      <c r="B91" s="206" t="s">
        <v>99</v>
      </c>
      <c r="C91" s="208"/>
      <c r="D91" s="228" t="s">
        <v>107</v>
      </c>
      <c r="E91" s="231" t="s">
        <v>2</v>
      </c>
      <c r="F91" s="323" t="s">
        <v>84</v>
      </c>
      <c r="G91" s="227" t="s">
        <v>89</v>
      </c>
      <c r="H91" s="205" t="s">
        <v>90</v>
      </c>
      <c r="I91" s="174" t="s">
        <v>78</v>
      </c>
      <c r="J91" s="175"/>
      <c r="K91" s="175"/>
      <c r="L91" s="176"/>
      <c r="M91" s="223" t="s">
        <v>45</v>
      </c>
      <c r="N91" s="121" t="s">
        <v>16</v>
      </c>
      <c r="O91" s="152"/>
    </row>
    <row r="92" spans="1:15" ht="27" customHeight="1" x14ac:dyDescent="0.25">
      <c r="A92" s="150"/>
      <c r="B92" s="207"/>
      <c r="C92" s="209"/>
      <c r="D92" s="229"/>
      <c r="E92" s="232"/>
      <c r="F92" s="324"/>
      <c r="G92" s="153"/>
      <c r="H92" s="264"/>
      <c r="I92" s="16" t="s">
        <v>79</v>
      </c>
      <c r="J92" s="15" t="s">
        <v>80</v>
      </c>
      <c r="K92" s="15" t="s">
        <v>81</v>
      </c>
      <c r="L92" s="15" t="s">
        <v>82</v>
      </c>
      <c r="M92" s="224"/>
      <c r="N92" s="122"/>
      <c r="O92" s="146"/>
    </row>
    <row r="93" spans="1:15" ht="17.25" customHeight="1" x14ac:dyDescent="0.25">
      <c r="A93" s="151"/>
      <c r="B93" s="207"/>
      <c r="C93" s="210"/>
      <c r="D93" s="230"/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147"/>
    </row>
    <row r="94" spans="1:15" ht="39" customHeight="1" x14ac:dyDescent="0.25">
      <c r="A94" s="266" t="s">
        <v>60</v>
      </c>
      <c r="B94" s="267" t="s">
        <v>72</v>
      </c>
      <c r="C94" s="268" t="s">
        <v>17</v>
      </c>
      <c r="D94" s="13" t="s">
        <v>40</v>
      </c>
      <c r="E94" s="59">
        <f>SUM(F94:N94)</f>
        <v>0</v>
      </c>
      <c r="F94" s="65">
        <f>SUM(F95:F98)</f>
        <v>0</v>
      </c>
      <c r="G94" s="65">
        <f>SUM(G95:G98)</f>
        <v>0</v>
      </c>
      <c r="H94" s="213">
        <f>SUM(H95:L98)</f>
        <v>0</v>
      </c>
      <c r="I94" s="214"/>
      <c r="J94" s="214"/>
      <c r="K94" s="214"/>
      <c r="L94" s="215"/>
      <c r="M94" s="65">
        <f>SUM(M95:M98)</f>
        <v>0</v>
      </c>
      <c r="N94" s="65">
        <f>SUM(N95:N98)</f>
        <v>0</v>
      </c>
      <c r="O94" s="125" t="s">
        <v>8</v>
      </c>
    </row>
    <row r="95" spans="1:15" ht="25.5" x14ac:dyDescent="0.25">
      <c r="A95" s="128"/>
      <c r="B95" s="128"/>
      <c r="C95" s="133"/>
      <c r="D95" s="4" t="s">
        <v>22</v>
      </c>
      <c r="E95" s="59">
        <f t="shared" ref="E95:E103" si="21">SUM(F95:N95)</f>
        <v>0</v>
      </c>
      <c r="F95" s="54">
        <v>0</v>
      </c>
      <c r="G95" s="54">
        <v>0</v>
      </c>
      <c r="H95" s="199">
        <f>H99</f>
        <v>0</v>
      </c>
      <c r="I95" s="200"/>
      <c r="J95" s="200"/>
      <c r="K95" s="200"/>
      <c r="L95" s="201"/>
      <c r="M95" s="55">
        <v>0</v>
      </c>
      <c r="N95" s="53">
        <v>0</v>
      </c>
      <c r="O95" s="125"/>
    </row>
    <row r="96" spans="1:15" ht="25.5" x14ac:dyDescent="0.25">
      <c r="A96" s="128"/>
      <c r="B96" s="128"/>
      <c r="C96" s="133"/>
      <c r="D96" s="4" t="s">
        <v>23</v>
      </c>
      <c r="E96" s="59">
        <f t="shared" si="21"/>
        <v>0</v>
      </c>
      <c r="F96" s="54">
        <v>0</v>
      </c>
      <c r="G96" s="54">
        <v>0</v>
      </c>
      <c r="H96" s="199">
        <f t="shared" ref="H96:H97" si="22">H100</f>
        <v>0</v>
      </c>
      <c r="I96" s="200"/>
      <c r="J96" s="200"/>
      <c r="K96" s="200"/>
      <c r="L96" s="201"/>
      <c r="M96" s="55">
        <v>0</v>
      </c>
      <c r="N96" s="53">
        <v>0</v>
      </c>
      <c r="O96" s="125"/>
    </row>
    <row r="97" spans="1:15" ht="38.25" x14ac:dyDescent="0.25">
      <c r="A97" s="128"/>
      <c r="B97" s="128"/>
      <c r="C97" s="133"/>
      <c r="D97" s="4" t="s">
        <v>3</v>
      </c>
      <c r="E97" s="59">
        <f t="shared" si="21"/>
        <v>0</v>
      </c>
      <c r="F97" s="54">
        <v>0</v>
      </c>
      <c r="G97" s="54">
        <v>0</v>
      </c>
      <c r="H97" s="199">
        <f t="shared" si="22"/>
        <v>0</v>
      </c>
      <c r="I97" s="200"/>
      <c r="J97" s="200"/>
      <c r="K97" s="200"/>
      <c r="L97" s="201"/>
      <c r="M97" s="55">
        <v>0</v>
      </c>
      <c r="N97" s="53">
        <v>0</v>
      </c>
      <c r="O97" s="125"/>
    </row>
    <row r="98" spans="1:15" ht="25.5" x14ac:dyDescent="0.25">
      <c r="A98" s="128"/>
      <c r="B98" s="128"/>
      <c r="C98" s="133"/>
      <c r="D98" s="4" t="s">
        <v>24</v>
      </c>
      <c r="E98" s="59">
        <f t="shared" si="21"/>
        <v>0</v>
      </c>
      <c r="F98" s="54">
        <v>0</v>
      </c>
      <c r="G98" s="54">
        <v>0</v>
      </c>
      <c r="H98" s="199">
        <v>0</v>
      </c>
      <c r="I98" s="200"/>
      <c r="J98" s="200"/>
      <c r="K98" s="200"/>
      <c r="L98" s="201"/>
      <c r="M98" s="55">
        <v>0</v>
      </c>
      <c r="N98" s="53">
        <v>0</v>
      </c>
      <c r="O98" s="126"/>
    </row>
    <row r="99" spans="1:15" x14ac:dyDescent="0.25">
      <c r="A99" s="130" t="s">
        <v>62</v>
      </c>
      <c r="B99" s="140" t="s">
        <v>61</v>
      </c>
      <c r="C99" s="135" t="s">
        <v>17</v>
      </c>
      <c r="D99" s="5" t="s">
        <v>40</v>
      </c>
      <c r="E99" s="59">
        <f>SUM(F99:N99)</f>
        <v>0</v>
      </c>
      <c r="F99" s="65">
        <f>SUM(F100:F103)</f>
        <v>0</v>
      </c>
      <c r="G99" s="65">
        <f>SUM(G100:G103)</f>
        <v>0</v>
      </c>
      <c r="H99" s="213">
        <f>SUM(H100:L103)</f>
        <v>0</v>
      </c>
      <c r="I99" s="214"/>
      <c r="J99" s="214"/>
      <c r="K99" s="214"/>
      <c r="L99" s="215"/>
      <c r="M99" s="65">
        <f>SUM(M100:M103)</f>
        <v>0</v>
      </c>
      <c r="N99" s="65">
        <f>SUM(N100:N103)</f>
        <v>0</v>
      </c>
      <c r="O99" s="124" t="s">
        <v>8</v>
      </c>
    </row>
    <row r="100" spans="1:15" ht="25.5" x14ac:dyDescent="0.25">
      <c r="A100" s="131"/>
      <c r="B100" s="115"/>
      <c r="C100" s="115"/>
      <c r="D100" s="5" t="s">
        <v>22</v>
      </c>
      <c r="E100" s="59">
        <f t="shared" si="21"/>
        <v>0</v>
      </c>
      <c r="F100" s="54">
        <v>0</v>
      </c>
      <c r="G100" s="54">
        <v>0</v>
      </c>
      <c r="H100" s="199">
        <v>0</v>
      </c>
      <c r="I100" s="200"/>
      <c r="J100" s="200"/>
      <c r="K100" s="200"/>
      <c r="L100" s="201"/>
      <c r="M100" s="55">
        <v>0</v>
      </c>
      <c r="N100" s="53">
        <v>0</v>
      </c>
      <c r="O100" s="125"/>
    </row>
    <row r="101" spans="1:15" ht="25.5" x14ac:dyDescent="0.25">
      <c r="A101" s="131"/>
      <c r="B101" s="115"/>
      <c r="C101" s="115"/>
      <c r="D101" s="5" t="s">
        <v>23</v>
      </c>
      <c r="E101" s="59">
        <f t="shared" si="21"/>
        <v>0</v>
      </c>
      <c r="F101" s="54">
        <v>0</v>
      </c>
      <c r="G101" s="54">
        <v>0</v>
      </c>
      <c r="H101" s="199">
        <v>0</v>
      </c>
      <c r="I101" s="200"/>
      <c r="J101" s="200"/>
      <c r="K101" s="200"/>
      <c r="L101" s="201"/>
      <c r="M101" s="55">
        <v>0</v>
      </c>
      <c r="N101" s="53">
        <v>0</v>
      </c>
      <c r="O101" s="125"/>
    </row>
    <row r="102" spans="1:15" ht="38.25" x14ac:dyDescent="0.25">
      <c r="A102" s="131"/>
      <c r="B102" s="115"/>
      <c r="C102" s="115"/>
      <c r="D102" s="5" t="s">
        <v>3</v>
      </c>
      <c r="E102" s="59">
        <f t="shared" si="21"/>
        <v>0</v>
      </c>
      <c r="F102" s="54">
        <v>0</v>
      </c>
      <c r="G102" s="54">
        <v>0</v>
      </c>
      <c r="H102" s="199">
        <v>0</v>
      </c>
      <c r="I102" s="200"/>
      <c r="J102" s="200"/>
      <c r="K102" s="200"/>
      <c r="L102" s="201"/>
      <c r="M102" s="55">
        <v>0</v>
      </c>
      <c r="N102" s="53">
        <v>0</v>
      </c>
      <c r="O102" s="125"/>
    </row>
    <row r="103" spans="1:15" ht="25.5" x14ac:dyDescent="0.25">
      <c r="A103" s="131"/>
      <c r="B103" s="115"/>
      <c r="C103" s="115"/>
      <c r="D103" s="11" t="s">
        <v>24</v>
      </c>
      <c r="E103" s="59">
        <f t="shared" si="21"/>
        <v>0</v>
      </c>
      <c r="F103" s="66">
        <v>0</v>
      </c>
      <c r="G103" s="66">
        <v>0</v>
      </c>
      <c r="H103" s="248">
        <v>0</v>
      </c>
      <c r="I103" s="200"/>
      <c r="J103" s="200"/>
      <c r="K103" s="200"/>
      <c r="L103" s="201"/>
      <c r="M103" s="55">
        <v>0</v>
      </c>
      <c r="N103" s="53">
        <v>0</v>
      </c>
      <c r="O103" s="125"/>
    </row>
    <row r="104" spans="1:15" ht="15.75" customHeight="1" x14ac:dyDescent="0.25">
      <c r="A104" s="269" t="s">
        <v>63</v>
      </c>
      <c r="B104" s="271" t="s">
        <v>109</v>
      </c>
      <c r="C104" s="272" t="s">
        <v>108</v>
      </c>
      <c r="D104" s="46" t="s">
        <v>40</v>
      </c>
      <c r="E104" s="61">
        <f>SUM(F104:N104)</f>
        <v>3535.2250000000004</v>
      </c>
      <c r="F104" s="62">
        <f>SUM(F105:F108)</f>
        <v>0</v>
      </c>
      <c r="G104" s="62">
        <f>SUM(G105:G108)</f>
        <v>3535.2250000000004</v>
      </c>
      <c r="H104" s="274">
        <f>SUM(H105:L108)</f>
        <v>0</v>
      </c>
      <c r="I104" s="274"/>
      <c r="J104" s="274"/>
      <c r="K104" s="274"/>
      <c r="L104" s="275"/>
      <c r="M104" s="62">
        <f>SUM(M105:M108)</f>
        <v>0</v>
      </c>
      <c r="N104" s="62">
        <f>SUM(N105:N108)</f>
        <v>0</v>
      </c>
      <c r="O104" s="276" t="s">
        <v>10</v>
      </c>
    </row>
    <row r="105" spans="1:15" ht="25.5" x14ac:dyDescent="0.25">
      <c r="A105" s="270"/>
      <c r="B105" s="270"/>
      <c r="C105" s="273"/>
      <c r="D105" s="47" t="s">
        <v>22</v>
      </c>
      <c r="E105" s="61">
        <f t="shared" ref="E105:E108" si="23">SUM(F105:N105)</f>
        <v>836.81500000000005</v>
      </c>
      <c r="F105" s="63">
        <f>F110+F118</f>
        <v>0</v>
      </c>
      <c r="G105" s="63">
        <f>G110+G118</f>
        <v>836.81500000000005</v>
      </c>
      <c r="H105" s="277">
        <f>H110+H118</f>
        <v>0</v>
      </c>
      <c r="I105" s="277"/>
      <c r="J105" s="277"/>
      <c r="K105" s="277"/>
      <c r="L105" s="278"/>
      <c r="M105" s="63">
        <f>M110+M118</f>
        <v>0</v>
      </c>
      <c r="N105" s="63">
        <f>N110+N118</f>
        <v>0</v>
      </c>
      <c r="O105" s="276"/>
    </row>
    <row r="106" spans="1:15" ht="25.5" x14ac:dyDescent="0.25">
      <c r="A106" s="270"/>
      <c r="B106" s="270"/>
      <c r="C106" s="273"/>
      <c r="D106" s="47" t="s">
        <v>23</v>
      </c>
      <c r="E106" s="61">
        <f t="shared" si="23"/>
        <v>2510.4450000000002</v>
      </c>
      <c r="F106" s="63">
        <f t="shared" ref="F106:H108" si="24">F111+F119</f>
        <v>0</v>
      </c>
      <c r="G106" s="63">
        <f t="shared" si="24"/>
        <v>2510.4450000000002</v>
      </c>
      <c r="H106" s="277">
        <f t="shared" si="24"/>
        <v>0</v>
      </c>
      <c r="I106" s="277"/>
      <c r="J106" s="277"/>
      <c r="K106" s="277"/>
      <c r="L106" s="278"/>
      <c r="M106" s="63">
        <f t="shared" ref="M106:N106" si="25">M111+M119</f>
        <v>0</v>
      </c>
      <c r="N106" s="63">
        <f t="shared" si="25"/>
        <v>0</v>
      </c>
      <c r="O106" s="276"/>
    </row>
    <row r="107" spans="1:15" ht="38.25" x14ac:dyDescent="0.25">
      <c r="A107" s="270"/>
      <c r="B107" s="270"/>
      <c r="C107" s="273"/>
      <c r="D107" s="47" t="s">
        <v>3</v>
      </c>
      <c r="E107" s="61">
        <f t="shared" si="23"/>
        <v>187.965</v>
      </c>
      <c r="F107" s="63">
        <f t="shared" si="24"/>
        <v>0</v>
      </c>
      <c r="G107" s="63">
        <f t="shared" si="24"/>
        <v>187.965</v>
      </c>
      <c r="H107" s="277">
        <f t="shared" si="24"/>
        <v>0</v>
      </c>
      <c r="I107" s="277"/>
      <c r="J107" s="277"/>
      <c r="K107" s="277"/>
      <c r="L107" s="278"/>
      <c r="M107" s="63">
        <f t="shared" ref="M107:N107" si="26">M112+M120</f>
        <v>0</v>
      </c>
      <c r="N107" s="63">
        <f t="shared" si="26"/>
        <v>0</v>
      </c>
      <c r="O107" s="276"/>
    </row>
    <row r="108" spans="1:15" ht="25.5" x14ac:dyDescent="0.25">
      <c r="A108" s="270"/>
      <c r="B108" s="270"/>
      <c r="C108" s="273"/>
      <c r="D108" s="48" t="s">
        <v>24</v>
      </c>
      <c r="E108" s="61">
        <f t="shared" si="23"/>
        <v>0</v>
      </c>
      <c r="F108" s="63">
        <f t="shared" si="24"/>
        <v>0</v>
      </c>
      <c r="G108" s="63">
        <f t="shared" si="24"/>
        <v>0</v>
      </c>
      <c r="H108" s="277">
        <f t="shared" si="24"/>
        <v>0</v>
      </c>
      <c r="I108" s="277"/>
      <c r="J108" s="277"/>
      <c r="K108" s="277"/>
      <c r="L108" s="278"/>
      <c r="M108" s="63">
        <f t="shared" ref="M108:N108" si="27">M113+M121</f>
        <v>0</v>
      </c>
      <c r="N108" s="63">
        <f t="shared" si="27"/>
        <v>0</v>
      </c>
      <c r="O108" s="276"/>
    </row>
    <row r="109" spans="1:15" x14ac:dyDescent="0.25">
      <c r="A109" s="279" t="s">
        <v>64</v>
      </c>
      <c r="B109" s="281" t="s">
        <v>100</v>
      </c>
      <c r="C109" s="276" t="s">
        <v>108</v>
      </c>
      <c r="D109" s="33" t="s">
        <v>40</v>
      </c>
      <c r="E109" s="61">
        <f>SUM(F109:N109)</f>
        <v>3434.2250000000004</v>
      </c>
      <c r="F109" s="62">
        <f>SUM(F110:F113)</f>
        <v>0</v>
      </c>
      <c r="G109" s="62">
        <f>SUM(G110:G113)</f>
        <v>3434.2250000000004</v>
      </c>
      <c r="H109" s="274">
        <f>SUM(H110:L113)</f>
        <v>0</v>
      </c>
      <c r="I109" s="274"/>
      <c r="J109" s="274"/>
      <c r="K109" s="274"/>
      <c r="L109" s="275"/>
      <c r="M109" s="62">
        <f>SUM(M110:M113)</f>
        <v>0</v>
      </c>
      <c r="N109" s="62">
        <f>SUM(N110:N113)</f>
        <v>0</v>
      </c>
      <c r="O109" s="276" t="s">
        <v>10</v>
      </c>
    </row>
    <row r="110" spans="1:15" ht="25.5" x14ac:dyDescent="0.25">
      <c r="A110" s="280"/>
      <c r="B110" s="282"/>
      <c r="C110" s="282"/>
      <c r="D110" s="34" t="s">
        <v>22</v>
      </c>
      <c r="E110" s="61">
        <f t="shared" ref="E110:E113" si="28">SUM(F110:N110)</f>
        <v>836.81500000000005</v>
      </c>
      <c r="F110" s="63">
        <v>0</v>
      </c>
      <c r="G110" s="63">
        <v>836.81500000000005</v>
      </c>
      <c r="H110" s="277">
        <v>0</v>
      </c>
      <c r="I110" s="277"/>
      <c r="J110" s="277"/>
      <c r="K110" s="277"/>
      <c r="L110" s="278"/>
      <c r="M110" s="64">
        <v>0</v>
      </c>
      <c r="N110" s="64">
        <v>0</v>
      </c>
      <c r="O110" s="276"/>
    </row>
    <row r="111" spans="1:15" ht="25.5" x14ac:dyDescent="0.25">
      <c r="A111" s="280"/>
      <c r="B111" s="282"/>
      <c r="C111" s="282"/>
      <c r="D111" s="34" t="s">
        <v>23</v>
      </c>
      <c r="E111" s="61">
        <f t="shared" si="28"/>
        <v>2510.4450000000002</v>
      </c>
      <c r="F111" s="63">
        <v>0</v>
      </c>
      <c r="G111" s="63">
        <v>2510.4450000000002</v>
      </c>
      <c r="H111" s="277">
        <v>0</v>
      </c>
      <c r="I111" s="277"/>
      <c r="J111" s="277"/>
      <c r="K111" s="277"/>
      <c r="L111" s="278"/>
      <c r="M111" s="64">
        <v>0</v>
      </c>
      <c r="N111" s="64">
        <v>0</v>
      </c>
      <c r="O111" s="276"/>
    </row>
    <row r="112" spans="1:15" ht="38.25" x14ac:dyDescent="0.25">
      <c r="A112" s="280"/>
      <c r="B112" s="282"/>
      <c r="C112" s="282"/>
      <c r="D112" s="34" t="s">
        <v>3</v>
      </c>
      <c r="E112" s="61">
        <f t="shared" si="28"/>
        <v>86.965000000000003</v>
      </c>
      <c r="F112" s="63">
        <v>0</v>
      </c>
      <c r="G112" s="63">
        <v>86.965000000000003</v>
      </c>
      <c r="H112" s="277">
        <v>0</v>
      </c>
      <c r="I112" s="277"/>
      <c r="J112" s="277"/>
      <c r="K112" s="277"/>
      <c r="L112" s="278"/>
      <c r="M112" s="64">
        <v>0</v>
      </c>
      <c r="N112" s="64">
        <v>0</v>
      </c>
      <c r="O112" s="276"/>
    </row>
    <row r="113" spans="1:15" ht="25.5" x14ac:dyDescent="0.25">
      <c r="A113" s="280"/>
      <c r="B113" s="282"/>
      <c r="C113" s="282"/>
      <c r="D113" s="34" t="s">
        <v>24</v>
      </c>
      <c r="E113" s="61">
        <f t="shared" si="28"/>
        <v>0</v>
      </c>
      <c r="F113" s="63">
        <v>0</v>
      </c>
      <c r="G113" s="63">
        <v>0</v>
      </c>
      <c r="H113" s="277">
        <v>0</v>
      </c>
      <c r="I113" s="277"/>
      <c r="J113" s="277"/>
      <c r="K113" s="277"/>
      <c r="L113" s="278"/>
      <c r="M113" s="64">
        <v>0</v>
      </c>
      <c r="N113" s="64">
        <v>0</v>
      </c>
      <c r="O113" s="276"/>
    </row>
    <row r="114" spans="1:15" x14ac:dyDescent="0.25">
      <c r="A114" s="280"/>
      <c r="B114" s="286" t="s">
        <v>65</v>
      </c>
      <c r="C114" s="288" t="s">
        <v>108</v>
      </c>
      <c r="D114" s="288"/>
      <c r="E114" s="290" t="s">
        <v>2</v>
      </c>
      <c r="F114" s="189" t="s">
        <v>14</v>
      </c>
      <c r="G114" s="299" t="s">
        <v>89</v>
      </c>
      <c r="H114" s="292" t="s">
        <v>90</v>
      </c>
      <c r="I114" s="283" t="s">
        <v>78</v>
      </c>
      <c r="J114" s="284"/>
      <c r="K114" s="284"/>
      <c r="L114" s="285"/>
      <c r="M114" s="294" t="s">
        <v>45</v>
      </c>
      <c r="N114" s="296" t="s">
        <v>16</v>
      </c>
      <c r="O114" s="298" t="s">
        <v>10</v>
      </c>
    </row>
    <row r="115" spans="1:15" ht="38.25" x14ac:dyDescent="0.25">
      <c r="A115" s="280"/>
      <c r="B115" s="287"/>
      <c r="C115" s="289"/>
      <c r="D115" s="289"/>
      <c r="E115" s="291"/>
      <c r="F115" s="190"/>
      <c r="G115" s="300"/>
      <c r="H115" s="293"/>
      <c r="I115" s="35" t="s">
        <v>79</v>
      </c>
      <c r="J115" s="36" t="s">
        <v>80</v>
      </c>
      <c r="K115" s="36" t="s">
        <v>81</v>
      </c>
      <c r="L115" s="36" t="s">
        <v>82</v>
      </c>
      <c r="M115" s="295"/>
      <c r="N115" s="297"/>
      <c r="O115" s="270"/>
    </row>
    <row r="116" spans="1:15" ht="42" customHeight="1" x14ac:dyDescent="0.25">
      <c r="A116" s="280"/>
      <c r="B116" s="287"/>
      <c r="C116" s="289"/>
      <c r="D116" s="289"/>
      <c r="E116" s="37">
        <v>1</v>
      </c>
      <c r="F116" s="45">
        <v>0</v>
      </c>
      <c r="G116" s="45">
        <v>1</v>
      </c>
      <c r="H116" s="38" t="s">
        <v>13</v>
      </c>
      <c r="I116" s="38" t="s">
        <v>13</v>
      </c>
      <c r="J116" s="38" t="s">
        <v>13</v>
      </c>
      <c r="K116" s="38" t="s">
        <v>13</v>
      </c>
      <c r="L116" s="38" t="s">
        <v>13</v>
      </c>
      <c r="M116" s="38" t="s">
        <v>13</v>
      </c>
      <c r="N116" s="38" t="s">
        <v>13</v>
      </c>
      <c r="O116" s="297"/>
    </row>
    <row r="117" spans="1:15" ht="68.25" customHeight="1" x14ac:dyDescent="0.25">
      <c r="A117" s="114" t="s">
        <v>66</v>
      </c>
      <c r="B117" s="312" t="s">
        <v>85</v>
      </c>
      <c r="C117" s="135" t="s">
        <v>108</v>
      </c>
      <c r="D117" s="10" t="s">
        <v>40</v>
      </c>
      <c r="E117" s="57">
        <f>SUM(F117:N117)</f>
        <v>101</v>
      </c>
      <c r="F117" s="58">
        <f>SUM(F118:F121)</f>
        <v>0</v>
      </c>
      <c r="G117" s="58">
        <f>SUM(G118:G121)</f>
        <v>101</v>
      </c>
      <c r="H117" s="180">
        <f>SUM(H118:L121)</f>
        <v>0</v>
      </c>
      <c r="I117" s="180"/>
      <c r="J117" s="180"/>
      <c r="K117" s="180"/>
      <c r="L117" s="181"/>
      <c r="M117" s="58">
        <f>SUM(M118:M121)</f>
        <v>0</v>
      </c>
      <c r="N117" s="58">
        <f>SUM(N118:N121)</f>
        <v>0</v>
      </c>
      <c r="O117" s="313" t="s">
        <v>10</v>
      </c>
    </row>
    <row r="118" spans="1:15" ht="43.5" customHeight="1" x14ac:dyDescent="0.25">
      <c r="A118" s="142"/>
      <c r="B118" s="115"/>
      <c r="C118" s="115"/>
      <c r="D118" s="7" t="s">
        <v>22</v>
      </c>
      <c r="E118" s="57">
        <f t="shared" ref="E118:E121" si="29">SUM(F118:N118)</f>
        <v>0</v>
      </c>
      <c r="F118" s="60">
        <v>0</v>
      </c>
      <c r="G118" s="60">
        <v>0</v>
      </c>
      <c r="H118" s="200">
        <v>0</v>
      </c>
      <c r="I118" s="200"/>
      <c r="J118" s="200"/>
      <c r="K118" s="200"/>
      <c r="L118" s="201"/>
      <c r="M118" s="55">
        <v>0</v>
      </c>
      <c r="N118" s="53">
        <v>0</v>
      </c>
      <c r="O118" s="313"/>
    </row>
    <row r="119" spans="1:15" ht="25.5" x14ac:dyDescent="0.25">
      <c r="A119" s="142"/>
      <c r="B119" s="115"/>
      <c r="C119" s="115"/>
      <c r="D119" s="7" t="s">
        <v>23</v>
      </c>
      <c r="E119" s="57">
        <f t="shared" si="29"/>
        <v>0</v>
      </c>
      <c r="F119" s="60">
        <v>0</v>
      </c>
      <c r="G119" s="60">
        <v>0</v>
      </c>
      <c r="H119" s="200">
        <v>0</v>
      </c>
      <c r="I119" s="200"/>
      <c r="J119" s="200"/>
      <c r="K119" s="200"/>
      <c r="L119" s="201"/>
      <c r="M119" s="55">
        <v>0</v>
      </c>
      <c r="N119" s="53">
        <v>0</v>
      </c>
      <c r="O119" s="313"/>
    </row>
    <row r="120" spans="1:15" ht="38.25" x14ac:dyDescent="0.25">
      <c r="A120" s="142"/>
      <c r="B120" s="115"/>
      <c r="C120" s="115"/>
      <c r="D120" s="7" t="s">
        <v>3</v>
      </c>
      <c r="E120" s="57">
        <f t="shared" si="29"/>
        <v>101</v>
      </c>
      <c r="F120" s="60">
        <v>0</v>
      </c>
      <c r="G120" s="60">
        <v>101</v>
      </c>
      <c r="H120" s="200">
        <v>0</v>
      </c>
      <c r="I120" s="200"/>
      <c r="J120" s="200"/>
      <c r="K120" s="200"/>
      <c r="L120" s="201"/>
      <c r="M120" s="55">
        <v>0</v>
      </c>
      <c r="N120" s="53">
        <v>0</v>
      </c>
      <c r="O120" s="313"/>
    </row>
    <row r="121" spans="1:15" ht="59.25" customHeight="1" x14ac:dyDescent="0.25">
      <c r="A121" s="142"/>
      <c r="B121" s="115"/>
      <c r="C121" s="115"/>
      <c r="D121" s="7" t="s">
        <v>24</v>
      </c>
      <c r="E121" s="57">
        <f t="shared" si="29"/>
        <v>0</v>
      </c>
      <c r="F121" s="60">
        <v>0</v>
      </c>
      <c r="G121" s="60">
        <v>0</v>
      </c>
      <c r="H121" s="200">
        <v>0</v>
      </c>
      <c r="I121" s="200"/>
      <c r="J121" s="200"/>
      <c r="K121" s="200"/>
      <c r="L121" s="201"/>
      <c r="M121" s="55">
        <v>0</v>
      </c>
      <c r="N121" s="53">
        <v>0</v>
      </c>
      <c r="O121" s="313"/>
    </row>
    <row r="122" spans="1:15" ht="32.25" customHeight="1" x14ac:dyDescent="0.25">
      <c r="A122" s="142"/>
      <c r="B122" s="314" t="s">
        <v>86</v>
      </c>
      <c r="C122" s="135" t="s">
        <v>17</v>
      </c>
      <c r="D122" s="135"/>
      <c r="E122" s="164" t="s">
        <v>2</v>
      </c>
      <c r="F122" s="166" t="s">
        <v>84</v>
      </c>
      <c r="G122" s="168" t="s">
        <v>89</v>
      </c>
      <c r="H122" s="205" t="s">
        <v>90</v>
      </c>
      <c r="I122" s="174" t="s">
        <v>78</v>
      </c>
      <c r="J122" s="175"/>
      <c r="K122" s="175"/>
      <c r="L122" s="176"/>
      <c r="M122" s="301" t="s">
        <v>45</v>
      </c>
      <c r="N122" s="129" t="s">
        <v>16</v>
      </c>
      <c r="O122" s="138" t="s">
        <v>10</v>
      </c>
    </row>
    <row r="123" spans="1:15" ht="38.25" x14ac:dyDescent="0.25">
      <c r="A123" s="142"/>
      <c r="B123" s="315"/>
      <c r="C123" s="115"/>
      <c r="D123" s="115"/>
      <c r="E123" s="165"/>
      <c r="F123" s="167"/>
      <c r="G123" s="169"/>
      <c r="H123" s="171"/>
      <c r="I123" s="16" t="s">
        <v>79</v>
      </c>
      <c r="J123" s="15" t="s">
        <v>80</v>
      </c>
      <c r="K123" s="15" t="s">
        <v>81</v>
      </c>
      <c r="L123" s="15" t="s">
        <v>82</v>
      </c>
      <c r="M123" s="302"/>
      <c r="N123" s="123"/>
      <c r="O123" s="128"/>
    </row>
    <row r="124" spans="1:15" ht="58.5" customHeight="1" x14ac:dyDescent="0.25">
      <c r="A124" s="143"/>
      <c r="B124" s="316"/>
      <c r="C124" s="144"/>
      <c r="D124" s="144"/>
      <c r="E124" s="31">
        <v>1</v>
      </c>
      <c r="F124" s="39">
        <v>0</v>
      </c>
      <c r="G124" s="39">
        <v>0</v>
      </c>
      <c r="H124" s="40">
        <v>1</v>
      </c>
      <c r="I124" s="40">
        <v>0</v>
      </c>
      <c r="J124" s="40">
        <v>0</v>
      </c>
      <c r="K124" s="40">
        <v>0</v>
      </c>
      <c r="L124" s="40">
        <v>1</v>
      </c>
      <c r="M124" s="29" t="s">
        <v>13</v>
      </c>
      <c r="N124" s="29" t="s">
        <v>13</v>
      </c>
      <c r="O124" s="128"/>
    </row>
    <row r="125" spans="1:15" ht="27.75" customHeight="1" x14ac:dyDescent="0.25">
      <c r="A125" s="156">
        <v>6</v>
      </c>
      <c r="B125" s="178" t="s">
        <v>101</v>
      </c>
      <c r="C125" s="184" t="s">
        <v>102</v>
      </c>
      <c r="D125" s="10" t="s">
        <v>40</v>
      </c>
      <c r="E125" s="57">
        <f>SUM(F125:N125)</f>
        <v>967</v>
      </c>
      <c r="F125" s="58">
        <f>SUM(F126:F129)</f>
        <v>0</v>
      </c>
      <c r="G125" s="58">
        <f>SUM(G126:G129)</f>
        <v>0</v>
      </c>
      <c r="H125" s="180">
        <f>SUM(H126:L129)</f>
        <v>789</v>
      </c>
      <c r="I125" s="180"/>
      <c r="J125" s="180"/>
      <c r="K125" s="180"/>
      <c r="L125" s="181"/>
      <c r="M125" s="58">
        <f>SUM(M126:M129)</f>
        <v>0</v>
      </c>
      <c r="N125" s="58">
        <f>SUM(N126:N129)</f>
        <v>178</v>
      </c>
      <c r="O125" s="145" t="s">
        <v>10</v>
      </c>
    </row>
    <row r="126" spans="1:15" ht="28.5" customHeight="1" x14ac:dyDescent="0.25">
      <c r="A126" s="150"/>
      <c r="B126" s="179"/>
      <c r="C126" s="185"/>
      <c r="D126" s="41" t="s">
        <v>22</v>
      </c>
      <c r="E126" s="57">
        <f t="shared" ref="E126:E129" si="30">SUM(F126:N126)</f>
        <v>0</v>
      </c>
      <c r="F126" s="56">
        <f>F131</f>
        <v>0</v>
      </c>
      <c r="G126" s="56">
        <f>G131</f>
        <v>0</v>
      </c>
      <c r="H126" s="182">
        <f>H131</f>
        <v>0</v>
      </c>
      <c r="I126" s="154"/>
      <c r="J126" s="154"/>
      <c r="K126" s="154"/>
      <c r="L126" s="155"/>
      <c r="M126" s="56">
        <f>M131</f>
        <v>0</v>
      </c>
      <c r="N126" s="56">
        <f>N131</f>
        <v>0</v>
      </c>
      <c r="O126" s="146"/>
    </row>
    <row r="127" spans="1:15" ht="26.25" customHeight="1" x14ac:dyDescent="0.25">
      <c r="A127" s="150"/>
      <c r="B127" s="179"/>
      <c r="C127" s="185"/>
      <c r="D127" s="4" t="s">
        <v>23</v>
      </c>
      <c r="E127" s="57">
        <f t="shared" si="30"/>
        <v>0</v>
      </c>
      <c r="F127" s="56">
        <f t="shared" ref="F127:H129" si="31">F132</f>
        <v>0</v>
      </c>
      <c r="G127" s="56">
        <f t="shared" si="31"/>
        <v>0</v>
      </c>
      <c r="H127" s="182">
        <f t="shared" si="31"/>
        <v>0</v>
      </c>
      <c r="I127" s="154"/>
      <c r="J127" s="154"/>
      <c r="K127" s="154"/>
      <c r="L127" s="155"/>
      <c r="M127" s="56">
        <f t="shared" ref="M127:N127" si="32">M132</f>
        <v>0</v>
      </c>
      <c r="N127" s="56">
        <f t="shared" si="32"/>
        <v>0</v>
      </c>
      <c r="O127" s="146"/>
    </row>
    <row r="128" spans="1:15" ht="26.25" customHeight="1" x14ac:dyDescent="0.25">
      <c r="A128" s="150"/>
      <c r="B128" s="179"/>
      <c r="C128" s="185"/>
      <c r="D128" s="4" t="s">
        <v>3</v>
      </c>
      <c r="E128" s="57">
        <f t="shared" si="30"/>
        <v>967</v>
      </c>
      <c r="F128" s="56">
        <f t="shared" si="31"/>
        <v>0</v>
      </c>
      <c r="G128" s="56">
        <f t="shared" si="31"/>
        <v>0</v>
      </c>
      <c r="H128" s="182">
        <f t="shared" si="31"/>
        <v>789</v>
      </c>
      <c r="I128" s="154"/>
      <c r="J128" s="154"/>
      <c r="K128" s="154"/>
      <c r="L128" s="155"/>
      <c r="M128" s="56">
        <f t="shared" ref="M128:N128" si="33">M133</f>
        <v>0</v>
      </c>
      <c r="N128" s="56">
        <f t="shared" si="33"/>
        <v>178</v>
      </c>
      <c r="O128" s="146"/>
    </row>
    <row r="129" spans="1:15" ht="20.25" customHeight="1" x14ac:dyDescent="0.25">
      <c r="A129" s="151"/>
      <c r="B129" s="183"/>
      <c r="C129" s="186"/>
      <c r="D129" s="6" t="s">
        <v>24</v>
      </c>
      <c r="E129" s="57">
        <f t="shared" si="30"/>
        <v>0</v>
      </c>
      <c r="F129" s="56">
        <f t="shared" si="31"/>
        <v>0</v>
      </c>
      <c r="G129" s="56">
        <f t="shared" si="31"/>
        <v>0</v>
      </c>
      <c r="H129" s="182">
        <f t="shared" si="31"/>
        <v>0</v>
      </c>
      <c r="I129" s="154"/>
      <c r="J129" s="154"/>
      <c r="K129" s="154"/>
      <c r="L129" s="155"/>
      <c r="M129" s="56">
        <f t="shared" ref="M129:N129" si="34">M134</f>
        <v>0</v>
      </c>
      <c r="N129" s="56">
        <f t="shared" si="34"/>
        <v>0</v>
      </c>
      <c r="O129" s="147"/>
    </row>
    <row r="130" spans="1:15" ht="33.75" customHeight="1" x14ac:dyDescent="0.25">
      <c r="A130" s="156" t="s">
        <v>103</v>
      </c>
      <c r="B130" s="178" t="s">
        <v>104</v>
      </c>
      <c r="C130" s="145" t="s">
        <v>102</v>
      </c>
      <c r="D130" s="10" t="s">
        <v>40</v>
      </c>
      <c r="E130" s="57">
        <f>SUM(F130:N130)</f>
        <v>967</v>
      </c>
      <c r="F130" s="58">
        <f>SUM(F131:F134)</f>
        <v>0</v>
      </c>
      <c r="G130" s="58">
        <f>SUM(G131:G134)</f>
        <v>0</v>
      </c>
      <c r="H130" s="180">
        <f>SUM(H131:L134)</f>
        <v>789</v>
      </c>
      <c r="I130" s="180"/>
      <c r="J130" s="180"/>
      <c r="K130" s="180"/>
      <c r="L130" s="181"/>
      <c r="M130" s="58">
        <f>SUM(M131:M134)</f>
        <v>0</v>
      </c>
      <c r="N130" s="58">
        <f>SUM(N131:N134)</f>
        <v>178</v>
      </c>
      <c r="O130" s="145" t="s">
        <v>10</v>
      </c>
    </row>
    <row r="131" spans="1:15" ht="26.25" customHeight="1" x14ac:dyDescent="0.25">
      <c r="A131" s="150"/>
      <c r="B131" s="179"/>
      <c r="C131" s="177"/>
      <c r="D131" s="41" t="s">
        <v>22</v>
      </c>
      <c r="E131" s="57">
        <f t="shared" ref="E131:E134" si="35">SUM(F131:N131)</f>
        <v>0</v>
      </c>
      <c r="F131" s="56">
        <v>0</v>
      </c>
      <c r="G131" s="56">
        <v>0</v>
      </c>
      <c r="H131" s="182">
        <v>0</v>
      </c>
      <c r="I131" s="154"/>
      <c r="J131" s="154"/>
      <c r="K131" s="154"/>
      <c r="L131" s="155"/>
      <c r="M131" s="56">
        <v>0</v>
      </c>
      <c r="N131" s="56">
        <v>0</v>
      </c>
      <c r="O131" s="146"/>
    </row>
    <row r="132" spans="1:15" ht="28.5" customHeight="1" x14ac:dyDescent="0.25">
      <c r="A132" s="150"/>
      <c r="B132" s="179"/>
      <c r="C132" s="177"/>
      <c r="D132" s="4" t="s">
        <v>23</v>
      </c>
      <c r="E132" s="57">
        <f t="shared" si="35"/>
        <v>0</v>
      </c>
      <c r="F132" s="56">
        <v>0</v>
      </c>
      <c r="G132" s="56">
        <v>0</v>
      </c>
      <c r="H132" s="182">
        <v>0</v>
      </c>
      <c r="I132" s="154"/>
      <c r="J132" s="154"/>
      <c r="K132" s="154"/>
      <c r="L132" s="155"/>
      <c r="M132" s="56">
        <v>0</v>
      </c>
      <c r="N132" s="56">
        <v>0</v>
      </c>
      <c r="O132" s="146"/>
    </row>
    <row r="133" spans="1:15" ht="28.5" customHeight="1" x14ac:dyDescent="0.25">
      <c r="A133" s="150"/>
      <c r="B133" s="179"/>
      <c r="C133" s="177"/>
      <c r="D133" s="4" t="s">
        <v>3</v>
      </c>
      <c r="E133" s="57">
        <f t="shared" si="35"/>
        <v>967</v>
      </c>
      <c r="F133" s="56">
        <v>0</v>
      </c>
      <c r="G133" s="56">
        <v>0</v>
      </c>
      <c r="H133" s="182">
        <v>789</v>
      </c>
      <c r="I133" s="154"/>
      <c r="J133" s="154"/>
      <c r="K133" s="154"/>
      <c r="L133" s="155"/>
      <c r="M133" s="56">
        <v>0</v>
      </c>
      <c r="N133" s="56">
        <v>178</v>
      </c>
      <c r="O133" s="146"/>
    </row>
    <row r="134" spans="1:15" ht="26.25" customHeight="1" x14ac:dyDescent="0.25">
      <c r="A134" s="150"/>
      <c r="B134" s="179"/>
      <c r="C134" s="177"/>
      <c r="D134" s="6" t="s">
        <v>24</v>
      </c>
      <c r="E134" s="57">
        <f t="shared" si="35"/>
        <v>0</v>
      </c>
      <c r="F134" s="56">
        <v>0</v>
      </c>
      <c r="G134" s="56">
        <v>0</v>
      </c>
      <c r="H134" s="182">
        <v>0</v>
      </c>
      <c r="I134" s="154"/>
      <c r="J134" s="154"/>
      <c r="K134" s="154"/>
      <c r="L134" s="155"/>
      <c r="M134" s="56">
        <v>0</v>
      </c>
      <c r="N134" s="56">
        <v>0</v>
      </c>
      <c r="O134" s="146"/>
    </row>
    <row r="135" spans="1:15" ht="26.25" customHeight="1" x14ac:dyDescent="0.25">
      <c r="A135" s="150"/>
      <c r="B135" s="157" t="s">
        <v>106</v>
      </c>
      <c r="C135" s="145"/>
      <c r="D135" s="160"/>
      <c r="E135" s="164" t="s">
        <v>2</v>
      </c>
      <c r="F135" s="166" t="s">
        <v>84</v>
      </c>
      <c r="G135" s="168" t="s">
        <v>89</v>
      </c>
      <c r="H135" s="172" t="s">
        <v>90</v>
      </c>
      <c r="I135" s="174" t="s">
        <v>78</v>
      </c>
      <c r="J135" s="175"/>
      <c r="K135" s="175"/>
      <c r="L135" s="176"/>
      <c r="M135" s="170" t="s">
        <v>45</v>
      </c>
      <c r="N135" s="129" t="s">
        <v>16</v>
      </c>
      <c r="O135" s="163"/>
    </row>
    <row r="136" spans="1:15" ht="26.25" customHeight="1" x14ac:dyDescent="0.25">
      <c r="A136" s="150"/>
      <c r="B136" s="158"/>
      <c r="C136" s="146"/>
      <c r="D136" s="161"/>
      <c r="E136" s="165"/>
      <c r="F136" s="167"/>
      <c r="G136" s="169"/>
      <c r="H136" s="173"/>
      <c r="I136" s="32" t="s">
        <v>79</v>
      </c>
      <c r="J136" s="44" t="s">
        <v>80</v>
      </c>
      <c r="K136" s="44" t="s">
        <v>81</v>
      </c>
      <c r="L136" s="44" t="s">
        <v>82</v>
      </c>
      <c r="M136" s="171"/>
      <c r="N136" s="123"/>
      <c r="O136" s="146"/>
    </row>
    <row r="137" spans="1:15" ht="63.75" customHeight="1" x14ac:dyDescent="0.25">
      <c r="A137" s="151"/>
      <c r="B137" s="159"/>
      <c r="C137" s="147"/>
      <c r="D137" s="162"/>
      <c r="E137" s="30">
        <v>6</v>
      </c>
      <c r="F137" s="30">
        <v>0</v>
      </c>
      <c r="G137" s="30">
        <v>1</v>
      </c>
      <c r="H137" s="30">
        <v>5</v>
      </c>
      <c r="I137" s="30">
        <v>0</v>
      </c>
      <c r="J137" s="30">
        <v>0</v>
      </c>
      <c r="K137" s="30">
        <v>0</v>
      </c>
      <c r="L137" s="30">
        <v>5</v>
      </c>
      <c r="M137" s="30" t="s">
        <v>13</v>
      </c>
      <c r="N137" s="30" t="s">
        <v>13</v>
      </c>
      <c r="O137" s="147"/>
    </row>
    <row r="138" spans="1:15" ht="21.75" customHeight="1" x14ac:dyDescent="0.25">
      <c r="A138" s="303" t="s">
        <v>105</v>
      </c>
      <c r="B138" s="306" t="s">
        <v>44</v>
      </c>
      <c r="C138" s="307"/>
      <c r="D138" s="43" t="s">
        <v>40</v>
      </c>
      <c r="E138" s="57">
        <f>SUM(F138:N138)</f>
        <v>46581.872759999998</v>
      </c>
      <c r="F138" s="58">
        <f>SUM(F139:F142)</f>
        <v>4146.5111200000001</v>
      </c>
      <c r="G138" s="58">
        <f>SUM(G139:G142)</f>
        <v>13533.07446</v>
      </c>
      <c r="H138" s="180">
        <f>SUM(H139:L142)</f>
        <v>16724.287179999999</v>
      </c>
      <c r="I138" s="180"/>
      <c r="J138" s="180"/>
      <c r="K138" s="180"/>
      <c r="L138" s="181"/>
      <c r="M138" s="58">
        <f>SUM(M139:M142)</f>
        <v>6000</v>
      </c>
      <c r="N138" s="58">
        <f>SUM(N139:N142)</f>
        <v>6178</v>
      </c>
      <c r="O138" s="244"/>
    </row>
    <row r="139" spans="1:15" ht="36" customHeight="1" x14ac:dyDescent="0.25">
      <c r="A139" s="304"/>
      <c r="B139" s="308"/>
      <c r="C139" s="307"/>
      <c r="D139" s="42" t="s">
        <v>22</v>
      </c>
      <c r="E139" s="57">
        <f t="shared" ref="E139:E142" si="36">SUM(F139:N139)</f>
        <v>836.81500000000005</v>
      </c>
      <c r="F139" s="54">
        <f>F8+F53+F66+F95+F105</f>
        <v>0</v>
      </c>
      <c r="G139" s="54">
        <f>G126+G105+G95+G66+G53+G8</f>
        <v>836.81500000000005</v>
      </c>
      <c r="H139" s="199">
        <f>H8+H53+H66+H95+H105</f>
        <v>0</v>
      </c>
      <c r="I139" s="200"/>
      <c r="J139" s="200"/>
      <c r="K139" s="200"/>
      <c r="L139" s="201"/>
      <c r="M139" s="55">
        <f>M8+M53+M66+M95+M105</f>
        <v>0</v>
      </c>
      <c r="N139" s="55">
        <f>N8+N53+N66+N95+N105</f>
        <v>0</v>
      </c>
      <c r="O139" s="244"/>
    </row>
    <row r="140" spans="1:15" ht="36.75" customHeight="1" x14ac:dyDescent="0.25">
      <c r="A140" s="304"/>
      <c r="B140" s="308"/>
      <c r="C140" s="307"/>
      <c r="D140" s="5" t="s">
        <v>23</v>
      </c>
      <c r="E140" s="57">
        <f t="shared" si="36"/>
        <v>2510.4450000000002</v>
      </c>
      <c r="F140" s="54">
        <f>F9+F54+F67+F96+F106</f>
        <v>0</v>
      </c>
      <c r="G140" s="54">
        <f>G127+G106+G96+G67+G54+G9</f>
        <v>2510.4450000000002</v>
      </c>
      <c r="H140" s="199">
        <f>H9+H54+H67+H96+H106</f>
        <v>0</v>
      </c>
      <c r="I140" s="200"/>
      <c r="J140" s="200"/>
      <c r="K140" s="200"/>
      <c r="L140" s="201"/>
      <c r="M140" s="55">
        <f>M9+M54+M67+M96+M106</f>
        <v>0</v>
      </c>
      <c r="N140" s="55">
        <f>N9+N54+N67+N96+N106</f>
        <v>0</v>
      </c>
      <c r="O140" s="244"/>
    </row>
    <row r="141" spans="1:15" ht="42" customHeight="1" x14ac:dyDescent="0.25">
      <c r="A141" s="304"/>
      <c r="B141" s="308"/>
      <c r="C141" s="307"/>
      <c r="D141" s="4" t="s">
        <v>3</v>
      </c>
      <c r="E141" s="57">
        <f t="shared" si="36"/>
        <v>43234.612760000004</v>
      </c>
      <c r="F141" s="54">
        <f>F10+F55+F68+F97+F107</f>
        <v>4146.5111200000001</v>
      </c>
      <c r="G141" s="54">
        <f>G128+G107+G97+G68+G55+G10</f>
        <v>10185.81446</v>
      </c>
      <c r="H141" s="199">
        <f>H128+H107+H97+H68+H55+H10</f>
        <v>16724.287179999999</v>
      </c>
      <c r="I141" s="200"/>
      <c r="J141" s="200"/>
      <c r="K141" s="200"/>
      <c r="L141" s="201"/>
      <c r="M141" s="55">
        <f>M128+M107+M97+M70+M55+M10</f>
        <v>6000</v>
      </c>
      <c r="N141" s="55">
        <f>N10+N55+N68+N97+N107+N128</f>
        <v>6178</v>
      </c>
      <c r="O141" s="244"/>
    </row>
    <row r="142" spans="1:15" ht="39.75" customHeight="1" x14ac:dyDescent="0.25">
      <c r="A142" s="305"/>
      <c r="B142" s="309"/>
      <c r="C142" s="310"/>
      <c r="D142" s="5" t="s">
        <v>24</v>
      </c>
      <c r="E142" s="57">
        <f t="shared" si="36"/>
        <v>0</v>
      </c>
      <c r="F142" s="54">
        <f>F11+F56+F69+F98+F108</f>
        <v>0</v>
      </c>
      <c r="G142" s="54">
        <f>G129+G108+G98+G69+G56+G11</f>
        <v>0</v>
      </c>
      <c r="H142" s="199">
        <f>H11+H56+H69+H98+H108</f>
        <v>0</v>
      </c>
      <c r="I142" s="200"/>
      <c r="J142" s="200"/>
      <c r="K142" s="200"/>
      <c r="L142" s="201"/>
      <c r="M142" s="55">
        <f>M11+M56+M69+M98+M108</f>
        <v>0</v>
      </c>
      <c r="N142" s="55">
        <f>N11+N56+N69+N98+N108</f>
        <v>0</v>
      </c>
      <c r="O142" s="311"/>
    </row>
    <row r="143" spans="1:15" x14ac:dyDescent="0.25">
      <c r="E143" s="187" t="s">
        <v>111</v>
      </c>
      <c r="F143" s="187"/>
      <c r="G143" s="187"/>
      <c r="H143" s="187"/>
      <c r="I143" s="187"/>
    </row>
    <row r="144" spans="1:15" x14ac:dyDescent="0.25">
      <c r="E144" s="188"/>
      <c r="F144" s="188"/>
      <c r="G144" s="188"/>
      <c r="H144" s="188"/>
      <c r="I144" s="188"/>
      <c r="O144" s="25" t="s">
        <v>112</v>
      </c>
    </row>
  </sheetData>
  <mergeCells count="324">
    <mergeCell ref="N1:O1"/>
    <mergeCell ref="M91:M92"/>
    <mergeCell ref="N91:N92"/>
    <mergeCell ref="H95:L95"/>
    <mergeCell ref="A12:A19"/>
    <mergeCell ref="F91:F92"/>
    <mergeCell ref="G91:G92"/>
    <mergeCell ref="F33:F34"/>
    <mergeCell ref="G33:G34"/>
    <mergeCell ref="F41:F42"/>
    <mergeCell ref="H75:H76"/>
    <mergeCell ref="I75:L75"/>
    <mergeCell ref="H88:L88"/>
    <mergeCell ref="H89:L89"/>
    <mergeCell ref="H90:L90"/>
    <mergeCell ref="B91:B93"/>
    <mergeCell ref="C91:C93"/>
    <mergeCell ref="D91:D93"/>
    <mergeCell ref="E91:E92"/>
    <mergeCell ref="H91:H92"/>
    <mergeCell ref="I91:L91"/>
    <mergeCell ref="A65:A69"/>
    <mergeCell ref="B65:B69"/>
    <mergeCell ref="C65:C69"/>
    <mergeCell ref="A78:A85"/>
    <mergeCell ref="B83:B85"/>
    <mergeCell ref="C83:C85"/>
    <mergeCell ref="E83:E84"/>
    <mergeCell ref="H83:H84"/>
    <mergeCell ref="I83:L83"/>
    <mergeCell ref="D83:D85"/>
    <mergeCell ref="O83:O85"/>
    <mergeCell ref="M75:M76"/>
    <mergeCell ref="N75:N76"/>
    <mergeCell ref="M83:M84"/>
    <mergeCell ref="N83:N84"/>
    <mergeCell ref="G83:G84"/>
    <mergeCell ref="F83:F84"/>
    <mergeCell ref="F75:F76"/>
    <mergeCell ref="G75:G76"/>
    <mergeCell ref="H80:L80"/>
    <mergeCell ref="H81:L81"/>
    <mergeCell ref="H82:L82"/>
    <mergeCell ref="A70:A77"/>
    <mergeCell ref="O70:O74"/>
    <mergeCell ref="H71:L71"/>
    <mergeCell ref="H72:L72"/>
    <mergeCell ref="H74:L74"/>
    <mergeCell ref="H140:L140"/>
    <mergeCell ref="H141:L141"/>
    <mergeCell ref="H142:L142"/>
    <mergeCell ref="M122:M123"/>
    <mergeCell ref="N122:N123"/>
    <mergeCell ref="O122:O124"/>
    <mergeCell ref="A138:A142"/>
    <mergeCell ref="B138:C142"/>
    <mergeCell ref="H138:L138"/>
    <mergeCell ref="O138:O142"/>
    <mergeCell ref="H139:L139"/>
    <mergeCell ref="A117:A124"/>
    <mergeCell ref="B117:B121"/>
    <mergeCell ref="C117:C121"/>
    <mergeCell ref="H117:L117"/>
    <mergeCell ref="O117:O121"/>
    <mergeCell ref="H118:L118"/>
    <mergeCell ref="H119:L119"/>
    <mergeCell ref="H120:L120"/>
    <mergeCell ref="H121:L121"/>
    <mergeCell ref="B122:B124"/>
    <mergeCell ref="C122:C124"/>
    <mergeCell ref="D122:D124"/>
    <mergeCell ref="E122:E123"/>
    <mergeCell ref="H122:H123"/>
    <mergeCell ref="I122:L122"/>
    <mergeCell ref="A109:A116"/>
    <mergeCell ref="B109:B113"/>
    <mergeCell ref="C109:C113"/>
    <mergeCell ref="H109:L109"/>
    <mergeCell ref="I114:L114"/>
    <mergeCell ref="O109:O113"/>
    <mergeCell ref="H110:L110"/>
    <mergeCell ref="H111:L111"/>
    <mergeCell ref="H112:L112"/>
    <mergeCell ref="H113:L113"/>
    <mergeCell ref="B114:B116"/>
    <mergeCell ref="C114:C116"/>
    <mergeCell ref="D114:D116"/>
    <mergeCell ref="E114:E115"/>
    <mergeCell ref="H114:H115"/>
    <mergeCell ref="M114:M115"/>
    <mergeCell ref="N114:N115"/>
    <mergeCell ref="O114:O116"/>
    <mergeCell ref="G114:G115"/>
    <mergeCell ref="F122:F123"/>
    <mergeCell ref="G122:G123"/>
    <mergeCell ref="A104:A108"/>
    <mergeCell ref="B104:B108"/>
    <mergeCell ref="C104:C108"/>
    <mergeCell ref="H104:L104"/>
    <mergeCell ref="O104:O108"/>
    <mergeCell ref="H105:L105"/>
    <mergeCell ref="H106:L106"/>
    <mergeCell ref="H107:L107"/>
    <mergeCell ref="H108:L108"/>
    <mergeCell ref="O91:O93"/>
    <mergeCell ref="A99:A103"/>
    <mergeCell ref="A94:A98"/>
    <mergeCell ref="B94:B98"/>
    <mergeCell ref="C94:C98"/>
    <mergeCell ref="H94:L94"/>
    <mergeCell ref="O94:O98"/>
    <mergeCell ref="O99:O103"/>
    <mergeCell ref="H100:L100"/>
    <mergeCell ref="H101:L101"/>
    <mergeCell ref="H102:L102"/>
    <mergeCell ref="H103:L103"/>
    <mergeCell ref="H96:L96"/>
    <mergeCell ref="H97:L97"/>
    <mergeCell ref="H98:L98"/>
    <mergeCell ref="B99:B103"/>
    <mergeCell ref="C99:C103"/>
    <mergeCell ref="H99:L99"/>
    <mergeCell ref="A86:A93"/>
    <mergeCell ref="B86:B90"/>
    <mergeCell ref="C86:C90"/>
    <mergeCell ref="H86:L86"/>
    <mergeCell ref="O86:O90"/>
    <mergeCell ref="H87:L87"/>
    <mergeCell ref="B78:B82"/>
    <mergeCell ref="C78:C82"/>
    <mergeCell ref="H78:L78"/>
    <mergeCell ref="O78:O82"/>
    <mergeCell ref="B70:B74"/>
    <mergeCell ref="C70:C74"/>
    <mergeCell ref="H70:L70"/>
    <mergeCell ref="B75:B77"/>
    <mergeCell ref="C75:C77"/>
    <mergeCell ref="H79:L79"/>
    <mergeCell ref="D75:D77"/>
    <mergeCell ref="E75:E76"/>
    <mergeCell ref="O75:O77"/>
    <mergeCell ref="H73:L73"/>
    <mergeCell ref="O65:O69"/>
    <mergeCell ref="O57:O61"/>
    <mergeCell ref="H58:L58"/>
    <mergeCell ref="H59:L59"/>
    <mergeCell ref="H60:L60"/>
    <mergeCell ref="H61:L61"/>
    <mergeCell ref="B57:B61"/>
    <mergeCell ref="C57:C61"/>
    <mergeCell ref="A57:A64"/>
    <mergeCell ref="B62:B64"/>
    <mergeCell ref="C62:C64"/>
    <mergeCell ref="D62:D64"/>
    <mergeCell ref="E62:E63"/>
    <mergeCell ref="H62:H63"/>
    <mergeCell ref="I62:L62"/>
    <mergeCell ref="O62:O64"/>
    <mergeCell ref="H66:L66"/>
    <mergeCell ref="H67:L67"/>
    <mergeCell ref="H68:L68"/>
    <mergeCell ref="H69:L69"/>
    <mergeCell ref="F62:F63"/>
    <mergeCell ref="G62:G63"/>
    <mergeCell ref="H65:L65"/>
    <mergeCell ref="O44:O48"/>
    <mergeCell ref="H45:L45"/>
    <mergeCell ref="H46:L46"/>
    <mergeCell ref="H47:L47"/>
    <mergeCell ref="H48:L48"/>
    <mergeCell ref="H57:L57"/>
    <mergeCell ref="M62:M63"/>
    <mergeCell ref="N62:N63"/>
    <mergeCell ref="O52:O56"/>
    <mergeCell ref="H49:H50"/>
    <mergeCell ref="I49:L49"/>
    <mergeCell ref="O49:O51"/>
    <mergeCell ref="M49:M50"/>
    <mergeCell ref="N49:N50"/>
    <mergeCell ref="C36:C40"/>
    <mergeCell ref="B44:B48"/>
    <mergeCell ref="C44:C48"/>
    <mergeCell ref="H44:L44"/>
    <mergeCell ref="H36:L36"/>
    <mergeCell ref="E25:E26"/>
    <mergeCell ref="A44:A51"/>
    <mergeCell ref="B49:B51"/>
    <mergeCell ref="C49:C51"/>
    <mergeCell ref="D49:D51"/>
    <mergeCell ref="E49:E50"/>
    <mergeCell ref="G41:G42"/>
    <mergeCell ref="F49:F50"/>
    <mergeCell ref="G49:G50"/>
    <mergeCell ref="A28:A35"/>
    <mergeCell ref="A20:A27"/>
    <mergeCell ref="O36:O40"/>
    <mergeCell ref="H37:L37"/>
    <mergeCell ref="H39:L39"/>
    <mergeCell ref="H40:L40"/>
    <mergeCell ref="H53:L53"/>
    <mergeCell ref="H54:L54"/>
    <mergeCell ref="H55:L55"/>
    <mergeCell ref="H56:L56"/>
    <mergeCell ref="A36:A43"/>
    <mergeCell ref="B41:B43"/>
    <mergeCell ref="M41:M42"/>
    <mergeCell ref="N41:N42"/>
    <mergeCell ref="C41:C43"/>
    <mergeCell ref="D41:D43"/>
    <mergeCell ref="E41:E42"/>
    <mergeCell ref="H41:H42"/>
    <mergeCell ref="I41:L41"/>
    <mergeCell ref="O41:O43"/>
    <mergeCell ref="H38:L38"/>
    <mergeCell ref="A52:A56"/>
    <mergeCell ref="B52:B56"/>
    <mergeCell ref="C52:C56"/>
    <mergeCell ref="H52:L52"/>
    <mergeCell ref="B36:B40"/>
    <mergeCell ref="O28:O32"/>
    <mergeCell ref="H29:L29"/>
    <mergeCell ref="H30:L30"/>
    <mergeCell ref="H31:L31"/>
    <mergeCell ref="H32:L32"/>
    <mergeCell ref="H22:L22"/>
    <mergeCell ref="H23:L23"/>
    <mergeCell ref="H24:L24"/>
    <mergeCell ref="B33:B35"/>
    <mergeCell ref="C33:C35"/>
    <mergeCell ref="D33:D35"/>
    <mergeCell ref="E33:E34"/>
    <mergeCell ref="H33:H34"/>
    <mergeCell ref="I33:L33"/>
    <mergeCell ref="O33:O35"/>
    <mergeCell ref="M33:M34"/>
    <mergeCell ref="N33:N34"/>
    <mergeCell ref="H25:H26"/>
    <mergeCell ref="I25:L25"/>
    <mergeCell ref="B28:B32"/>
    <mergeCell ref="H7:L7"/>
    <mergeCell ref="O7:O11"/>
    <mergeCell ref="H8:L8"/>
    <mergeCell ref="H9:L9"/>
    <mergeCell ref="H10:L10"/>
    <mergeCell ref="H11:L11"/>
    <mergeCell ref="C28:C32"/>
    <mergeCell ref="H28:L28"/>
    <mergeCell ref="B20:B24"/>
    <mergeCell ref="C20:C24"/>
    <mergeCell ref="H20:L20"/>
    <mergeCell ref="O20:O24"/>
    <mergeCell ref="H21:L21"/>
    <mergeCell ref="M17:M18"/>
    <mergeCell ref="N17:N18"/>
    <mergeCell ref="O17:O19"/>
    <mergeCell ref="B25:B27"/>
    <mergeCell ref="C25:C27"/>
    <mergeCell ref="D25:D27"/>
    <mergeCell ref="M25:M26"/>
    <mergeCell ref="N25:N26"/>
    <mergeCell ref="O25:O27"/>
    <mergeCell ref="F25:F26"/>
    <mergeCell ref="G25:G26"/>
    <mergeCell ref="H15:L15"/>
    <mergeCell ref="H16:L16"/>
    <mergeCell ref="E17:E18"/>
    <mergeCell ref="H17:H18"/>
    <mergeCell ref="I17:L17"/>
    <mergeCell ref="B17:B19"/>
    <mergeCell ref="C17:C19"/>
    <mergeCell ref="D17:D19"/>
    <mergeCell ref="B12:B16"/>
    <mergeCell ref="C12:C16"/>
    <mergeCell ref="H12:L12"/>
    <mergeCell ref="F17:F18"/>
    <mergeCell ref="G17:G18"/>
    <mergeCell ref="H125:L125"/>
    <mergeCell ref="H126:L126"/>
    <mergeCell ref="H127:L127"/>
    <mergeCell ref="H128:L128"/>
    <mergeCell ref="H129:L129"/>
    <mergeCell ref="E143:I144"/>
    <mergeCell ref="A2:O2"/>
    <mergeCell ref="A3:O3"/>
    <mergeCell ref="A4:A5"/>
    <mergeCell ref="B4:B5"/>
    <mergeCell ref="C4:C5"/>
    <mergeCell ref="D4:D5"/>
    <mergeCell ref="F114:F115"/>
    <mergeCell ref="E4:E5"/>
    <mergeCell ref="H4:N4"/>
    <mergeCell ref="O4:O5"/>
    <mergeCell ref="H5:L5"/>
    <mergeCell ref="H6:L6"/>
    <mergeCell ref="A7:A11"/>
    <mergeCell ref="B7:B11"/>
    <mergeCell ref="C7:C11"/>
    <mergeCell ref="O12:O16"/>
    <mergeCell ref="H13:L13"/>
    <mergeCell ref="H14:L14"/>
    <mergeCell ref="O125:O129"/>
    <mergeCell ref="A125:A129"/>
    <mergeCell ref="O130:O134"/>
    <mergeCell ref="A130:A137"/>
    <mergeCell ref="B135:B137"/>
    <mergeCell ref="C135:C137"/>
    <mergeCell ref="D135:D137"/>
    <mergeCell ref="O135:O137"/>
    <mergeCell ref="E135:E136"/>
    <mergeCell ref="F135:F136"/>
    <mergeCell ref="G135:G136"/>
    <mergeCell ref="M135:M136"/>
    <mergeCell ref="N135:N136"/>
    <mergeCell ref="H135:H136"/>
    <mergeCell ref="I135:L135"/>
    <mergeCell ref="C130:C134"/>
    <mergeCell ref="B130:B134"/>
    <mergeCell ref="H130:L130"/>
    <mergeCell ref="H131:L131"/>
    <mergeCell ref="H132:L132"/>
    <mergeCell ref="H133:L133"/>
    <mergeCell ref="H134:L134"/>
    <mergeCell ref="B125:B129"/>
    <mergeCell ref="C125:C129"/>
  </mergeCells>
  <pageMargins left="0.70866141732283472" right="0.70866141732283472" top="0.74803149606299213" bottom="0.74803149606299213" header="0.31496062992125984" footer="0.31496062992125984"/>
  <pageSetup paperSize="9" scale="63" firstPageNumber="25" fitToHeight="0" orientation="landscape" useFirstPageNumber="1" r:id="rId1"/>
  <headerFooter differentFirst="1"/>
  <rowBreaks count="5" manualBreakCount="5">
    <brk id="24" max="16383" man="1"/>
    <brk id="48" max="16383" man="1"/>
    <brk id="64" max="16383" man="1"/>
    <brk id="90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Паспорт общий </vt:lpstr>
      <vt:lpstr>Перечень мероприятий  ПП 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2025-08-29T11:58:09Z</dcterms:modified>
</cp:coreProperties>
</file>