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zhukadm-server3\New Folder\Программа Предпринимательство\!МП Предпринимательство с 2017г\ПРОГРАММА 2024\Версия 2 от\"/>
    </mc:Choice>
  </mc:AlternateContent>
  <xr:revisionPtr revIDLastSave="0" documentId="13_ncr:1_{BE35663F-9E46-45D1-8755-7051774D80A1}" xr6:coauthVersionLast="47" xr6:coauthVersionMax="47" xr10:uidLastSave="{00000000-0000-0000-0000-000000000000}"/>
  <bookViews>
    <workbookView xWindow="-120" yWindow="-120" windowWidth="29040" windowHeight="15840" tabRatio="625" activeTab="5" xr2:uid="{00000000-000D-0000-FFFF-FFFF00000000}"/>
  </bookViews>
  <sheets>
    <sheet name="Паспорт" sheetId="12" r:id="rId1"/>
    <sheet name="1 П-мма Финансы" sheetId="11" r:id="rId2"/>
    <sheet name="2 П-мма Финансы" sheetId="7" r:id="rId3"/>
    <sheet name="3 П-мма Финансы" sheetId="8" r:id="rId4"/>
    <sheet name="4 П-мма Финансы " sheetId="13" r:id="rId5"/>
    <sheet name="Показатели" sheetId="16" r:id="rId6"/>
    <sheet name="Вып мереприятий" sheetId="15" r:id="rId7"/>
  </sheets>
  <definedNames>
    <definedName name="_xlnm.Print_Area" localSheetId="0">Паспорт!$A$1:$G$24</definedName>
  </definedNames>
  <calcPr calcId="181029"/>
</workbook>
</file>

<file path=xl/calcChain.xml><?xml version="1.0" encoding="utf-8"?>
<calcChain xmlns="http://schemas.openxmlformats.org/spreadsheetml/2006/main">
  <c r="E78" i="7" l="1"/>
  <c r="E33" i="13" l="1"/>
  <c r="F80" i="7"/>
  <c r="Q80" i="7"/>
  <c r="R80" i="7"/>
  <c r="P80" i="7"/>
  <c r="K80" i="7"/>
  <c r="E33" i="8"/>
  <c r="E41" i="8"/>
  <c r="E38" i="8"/>
  <c r="E37" i="8"/>
  <c r="E36" i="8"/>
  <c r="E35" i="8"/>
  <c r="R34" i="8"/>
  <c r="Q34" i="8"/>
  <c r="P34" i="8"/>
  <c r="K34" i="8"/>
  <c r="F34" i="8"/>
  <c r="E34" i="8" s="1"/>
  <c r="R60" i="7"/>
  <c r="R61" i="7"/>
  <c r="R62" i="7"/>
  <c r="Q60" i="7"/>
  <c r="Q61" i="7"/>
  <c r="Q62" i="7"/>
  <c r="Q59" i="7"/>
  <c r="R59" i="7"/>
  <c r="P60" i="7"/>
  <c r="P61" i="7"/>
  <c r="P62" i="7"/>
  <c r="P59" i="7"/>
  <c r="K60" i="7"/>
  <c r="K61" i="7"/>
  <c r="K62" i="7"/>
  <c r="K59" i="7"/>
  <c r="F62" i="7"/>
  <c r="F61" i="7"/>
  <c r="F60" i="7"/>
  <c r="F59" i="7"/>
  <c r="R83" i="7" l="1"/>
  <c r="Q83" i="7"/>
  <c r="P83" i="7"/>
  <c r="K83" i="7"/>
  <c r="F83" i="7"/>
  <c r="R82" i="7"/>
  <c r="Q82" i="7"/>
  <c r="P82" i="7"/>
  <c r="K82" i="7"/>
  <c r="F82" i="7"/>
  <c r="R81" i="7"/>
  <c r="Q81" i="7"/>
  <c r="P81" i="7"/>
  <c r="K81" i="7"/>
  <c r="F81" i="7"/>
  <c r="E75" i="7"/>
  <c r="E74" i="7"/>
  <c r="E73" i="7"/>
  <c r="E72" i="7"/>
  <c r="R71" i="7"/>
  <c r="Q71" i="7"/>
  <c r="P71" i="7"/>
  <c r="K71" i="7"/>
  <c r="F71" i="7"/>
  <c r="E70" i="7"/>
  <c r="E67" i="7"/>
  <c r="E66" i="7"/>
  <c r="E65" i="7"/>
  <c r="E64" i="7"/>
  <c r="R63" i="7"/>
  <c r="Q63" i="7"/>
  <c r="P63" i="7"/>
  <c r="K63" i="7"/>
  <c r="F63" i="7"/>
  <c r="R21" i="11"/>
  <c r="R22" i="11"/>
  <c r="R23" i="11"/>
  <c r="Q21" i="11"/>
  <c r="Q22" i="11"/>
  <c r="Q23" i="11"/>
  <c r="Q20" i="11"/>
  <c r="R20" i="11"/>
  <c r="P21" i="11"/>
  <c r="P22" i="11"/>
  <c r="P23" i="11"/>
  <c r="P20" i="11"/>
  <c r="E101" i="11"/>
  <c r="E100" i="11"/>
  <c r="E99" i="11"/>
  <c r="E98" i="11"/>
  <c r="R97" i="11"/>
  <c r="Q97" i="11"/>
  <c r="P97" i="11"/>
  <c r="K97" i="11"/>
  <c r="F97" i="11"/>
  <c r="E96" i="11"/>
  <c r="E95" i="11"/>
  <c r="E94" i="11"/>
  <c r="E93" i="11"/>
  <c r="R92" i="11"/>
  <c r="Q92" i="11"/>
  <c r="P92" i="11"/>
  <c r="K92" i="11"/>
  <c r="F92" i="11"/>
  <c r="E90" i="11"/>
  <c r="E89" i="11"/>
  <c r="E88" i="11"/>
  <c r="R87" i="11"/>
  <c r="Q87" i="11"/>
  <c r="P87" i="11"/>
  <c r="K87" i="11"/>
  <c r="E85" i="11"/>
  <c r="E84" i="11"/>
  <c r="E83" i="11"/>
  <c r="R82" i="11"/>
  <c r="Q82" i="11"/>
  <c r="P82" i="11"/>
  <c r="K82" i="11"/>
  <c r="F51" i="11"/>
  <c r="F50" i="11"/>
  <c r="F49" i="11"/>
  <c r="F48" i="11"/>
  <c r="K49" i="11"/>
  <c r="K50" i="11"/>
  <c r="K51" i="11"/>
  <c r="K48" i="11"/>
  <c r="E61" i="11"/>
  <c r="E60" i="11"/>
  <c r="E59" i="11"/>
  <c r="E58" i="11"/>
  <c r="R57" i="11"/>
  <c r="Q57" i="11"/>
  <c r="P57" i="11"/>
  <c r="K57" i="11"/>
  <c r="F57" i="11"/>
  <c r="E56" i="11"/>
  <c r="E55" i="11"/>
  <c r="E54" i="11"/>
  <c r="E53" i="11"/>
  <c r="R52" i="11"/>
  <c r="Q52" i="11"/>
  <c r="P52" i="11"/>
  <c r="K52" i="11"/>
  <c r="F52" i="11"/>
  <c r="E83" i="7" l="1"/>
  <c r="E80" i="7"/>
  <c r="E82" i="7"/>
  <c r="P79" i="7"/>
  <c r="E81" i="7"/>
  <c r="R79" i="7"/>
  <c r="F79" i="7"/>
  <c r="Q79" i="7"/>
  <c r="E97" i="11"/>
  <c r="E71" i="7"/>
  <c r="E63" i="7"/>
  <c r="K79" i="7"/>
  <c r="E92" i="11"/>
  <c r="E57" i="11"/>
  <c r="E52" i="11"/>
  <c r="E79" i="7" l="1"/>
  <c r="E7" i="15"/>
  <c r="E4" i="15"/>
  <c r="D88" i="15"/>
  <c r="D85" i="15"/>
  <c r="D70" i="15"/>
  <c r="D67" i="15"/>
  <c r="D64" i="15"/>
  <c r="D55" i="15"/>
  <c r="E49" i="13"/>
  <c r="E120" i="13"/>
  <c r="E112" i="13"/>
  <c r="E57" i="13"/>
  <c r="E65" i="13"/>
  <c r="E25" i="13" l="1"/>
  <c r="E117" i="13"/>
  <c r="E116" i="13"/>
  <c r="E115" i="13"/>
  <c r="E114" i="13"/>
  <c r="E109" i="13"/>
  <c r="E108" i="13"/>
  <c r="E107" i="13"/>
  <c r="E106" i="13"/>
  <c r="E96" i="13"/>
  <c r="E95" i="13"/>
  <c r="E94" i="13"/>
  <c r="E93" i="13"/>
  <c r="E88" i="13"/>
  <c r="E87" i="13"/>
  <c r="E86" i="13"/>
  <c r="E85" i="13"/>
  <c r="E75" i="13"/>
  <c r="E74" i="13"/>
  <c r="E73" i="13"/>
  <c r="E72" i="13"/>
  <c r="E27" i="8"/>
  <c r="E14" i="8"/>
  <c r="E96" i="7"/>
  <c r="E95" i="7"/>
  <c r="E94" i="7"/>
  <c r="E93" i="7"/>
  <c r="E88" i="7"/>
  <c r="E87" i="7"/>
  <c r="E86" i="7"/>
  <c r="E85" i="7"/>
  <c r="R113" i="13"/>
  <c r="Q113" i="13"/>
  <c r="P113" i="13"/>
  <c r="K113" i="13"/>
  <c r="F113" i="13"/>
  <c r="R105" i="13"/>
  <c r="Q105" i="13"/>
  <c r="P105" i="13"/>
  <c r="K105" i="13"/>
  <c r="F105" i="13"/>
  <c r="R92" i="13"/>
  <c r="Q92" i="13"/>
  <c r="P92" i="13"/>
  <c r="K92" i="13"/>
  <c r="F92" i="13"/>
  <c r="R84" i="13"/>
  <c r="Q84" i="13"/>
  <c r="P84" i="13"/>
  <c r="K84" i="13"/>
  <c r="F84" i="13"/>
  <c r="R71" i="13"/>
  <c r="Q71" i="13"/>
  <c r="P71" i="13"/>
  <c r="K71" i="13"/>
  <c r="F71" i="13"/>
  <c r="R10" i="8"/>
  <c r="Q10" i="8"/>
  <c r="P10" i="8"/>
  <c r="K10" i="8"/>
  <c r="F10" i="8"/>
  <c r="R92" i="7"/>
  <c r="Q92" i="7"/>
  <c r="P92" i="7"/>
  <c r="K92" i="7"/>
  <c r="F92" i="7"/>
  <c r="R84" i="7"/>
  <c r="Q84" i="7"/>
  <c r="P84" i="7"/>
  <c r="K84" i="7"/>
  <c r="F84" i="7"/>
  <c r="F120" i="11"/>
  <c r="R120" i="11"/>
  <c r="Q120" i="11"/>
  <c r="P120" i="11"/>
  <c r="K120" i="11"/>
  <c r="R11" i="11"/>
  <c r="Q11" i="11"/>
  <c r="P11" i="11"/>
  <c r="K11" i="11"/>
  <c r="F11" i="11"/>
  <c r="E45" i="15"/>
  <c r="E42" i="15"/>
  <c r="E39" i="15"/>
  <c r="D39" i="15"/>
  <c r="D42" i="15"/>
  <c r="D45" i="15"/>
  <c r="E92" i="7" l="1"/>
  <c r="E84" i="7"/>
  <c r="E10" i="8"/>
  <c r="E113" i="13"/>
  <c r="E71" i="13"/>
  <c r="E84" i="13"/>
  <c r="E105" i="13"/>
  <c r="E92" i="13"/>
  <c r="D82" i="15"/>
  <c r="D79" i="15"/>
  <c r="D76" i="15"/>
  <c r="D61" i="15"/>
  <c r="D58" i="15"/>
  <c r="D52" i="15"/>
  <c r="D48" i="15"/>
  <c r="D35" i="15"/>
  <c r="D32" i="15"/>
  <c r="D29" i="15"/>
  <c r="D26" i="15"/>
  <c r="D23" i="15"/>
  <c r="D20" i="15"/>
  <c r="D17" i="15"/>
  <c r="D14" i="15"/>
  <c r="E10" i="15"/>
  <c r="D10" i="15"/>
  <c r="D7" i="15"/>
  <c r="D4" i="15"/>
  <c r="E30" i="8"/>
  <c r="E29" i="8"/>
  <c r="E28" i="8"/>
  <c r="R26" i="8"/>
  <c r="Q26" i="8"/>
  <c r="P26" i="8"/>
  <c r="K26" i="8"/>
  <c r="F26" i="8"/>
  <c r="F67" i="11"/>
  <c r="K67" i="11"/>
  <c r="P67" i="11"/>
  <c r="Q67" i="11"/>
  <c r="R67" i="11"/>
  <c r="E68" i="11"/>
  <c r="E69" i="11"/>
  <c r="E26" i="8" l="1"/>
  <c r="E67" i="11"/>
  <c r="E80" i="11"/>
  <c r="E79" i="11"/>
  <c r="E78" i="11"/>
  <c r="R77" i="11"/>
  <c r="Q77" i="11"/>
  <c r="P77" i="11"/>
  <c r="K77" i="11"/>
  <c r="E76" i="11"/>
  <c r="E75" i="11"/>
  <c r="E74" i="11"/>
  <c r="E73" i="11"/>
  <c r="R72" i="11"/>
  <c r="Q72" i="11"/>
  <c r="P72" i="11"/>
  <c r="K72" i="11"/>
  <c r="F72" i="11"/>
  <c r="E71" i="11"/>
  <c r="E70" i="11"/>
  <c r="R66" i="11"/>
  <c r="Q66" i="11"/>
  <c r="P66" i="11"/>
  <c r="K66" i="11"/>
  <c r="K28" i="11" s="1"/>
  <c r="K23" i="11" s="1"/>
  <c r="F66" i="11"/>
  <c r="R65" i="11"/>
  <c r="Q65" i="11"/>
  <c r="P65" i="11"/>
  <c r="K65" i="11"/>
  <c r="K27" i="11" s="1"/>
  <c r="K22" i="11" s="1"/>
  <c r="F65" i="11"/>
  <c r="F27" i="11" s="1"/>
  <c r="F22" i="11" s="1"/>
  <c r="R64" i="11"/>
  <c r="Q64" i="11"/>
  <c r="P64" i="11"/>
  <c r="K64" i="11"/>
  <c r="K26" i="11" s="1"/>
  <c r="K21" i="11" s="1"/>
  <c r="F64" i="11"/>
  <c r="F26" i="11" s="1"/>
  <c r="F21" i="11" s="1"/>
  <c r="R63" i="11"/>
  <c r="Q63" i="11"/>
  <c r="P63" i="11"/>
  <c r="K63" i="11"/>
  <c r="K25" i="11" s="1"/>
  <c r="K20" i="11" s="1"/>
  <c r="F63" i="11"/>
  <c r="F25" i="11" s="1"/>
  <c r="F20" i="11" s="1"/>
  <c r="E51" i="11"/>
  <c r="E50" i="11"/>
  <c r="E49" i="11"/>
  <c r="E48" i="11"/>
  <c r="R47" i="11"/>
  <c r="Q47" i="11"/>
  <c r="P47" i="11"/>
  <c r="K47" i="11"/>
  <c r="F47" i="11"/>
  <c r="E46" i="11"/>
  <c r="E45" i="11"/>
  <c r="E44" i="11"/>
  <c r="E43" i="11"/>
  <c r="R42" i="11"/>
  <c r="Q42" i="11"/>
  <c r="P42" i="11"/>
  <c r="K42" i="11"/>
  <c r="F42" i="11"/>
  <c r="E41" i="11"/>
  <c r="E40" i="11"/>
  <c r="E39" i="11"/>
  <c r="E38" i="11"/>
  <c r="R37" i="11"/>
  <c r="Q37" i="11"/>
  <c r="P37" i="11"/>
  <c r="K37" i="11"/>
  <c r="F37" i="11"/>
  <c r="E36" i="11"/>
  <c r="E35" i="11"/>
  <c r="E34" i="11"/>
  <c r="E33" i="11"/>
  <c r="R32" i="11"/>
  <c r="Q32" i="11"/>
  <c r="P32" i="11"/>
  <c r="K32" i="11"/>
  <c r="F32" i="11"/>
  <c r="E32" i="11" l="1"/>
  <c r="E37" i="11"/>
  <c r="E42" i="11"/>
  <c r="E72" i="11"/>
  <c r="E47" i="11"/>
  <c r="K62" i="11"/>
  <c r="R62" i="11"/>
  <c r="E66" i="11"/>
  <c r="P62" i="11"/>
  <c r="E64" i="11"/>
  <c r="E63" i="11"/>
  <c r="E65" i="11"/>
  <c r="Q62" i="11"/>
  <c r="F62" i="11"/>
  <c r="E62" i="11" l="1"/>
  <c r="E57" i="7"/>
  <c r="E49" i="7"/>
  <c r="E41" i="7"/>
  <c r="E99" i="13" l="1"/>
  <c r="E91" i="13"/>
  <c r="E78" i="13"/>
  <c r="E41" i="13"/>
  <c r="E17" i="13"/>
  <c r="E33" i="7"/>
  <c r="E25" i="7"/>
  <c r="E17" i="7"/>
  <c r="Q24" i="11" l="1"/>
  <c r="R24" i="11"/>
  <c r="P24" i="11" l="1"/>
  <c r="K24" i="11"/>
  <c r="K104" i="13" l="1"/>
  <c r="K103" i="13"/>
  <c r="K102" i="13"/>
  <c r="R104" i="13"/>
  <c r="Q104" i="13"/>
  <c r="P104" i="13"/>
  <c r="R103" i="13"/>
  <c r="Q103" i="13"/>
  <c r="P103" i="13"/>
  <c r="R102" i="13"/>
  <c r="Q102" i="13"/>
  <c r="P102" i="13"/>
  <c r="R101" i="13"/>
  <c r="Q101" i="13"/>
  <c r="P101" i="13"/>
  <c r="K101" i="13"/>
  <c r="F102" i="13"/>
  <c r="F103" i="13"/>
  <c r="F104" i="13"/>
  <c r="F101" i="13"/>
  <c r="R83" i="13"/>
  <c r="Q83" i="13"/>
  <c r="P83" i="13"/>
  <c r="K83" i="13"/>
  <c r="R82" i="13"/>
  <c r="Q82" i="13"/>
  <c r="P82" i="13"/>
  <c r="K82" i="13"/>
  <c r="R81" i="13"/>
  <c r="Q81" i="13"/>
  <c r="P81" i="13"/>
  <c r="K81" i="13"/>
  <c r="R80" i="13"/>
  <c r="Q80" i="13"/>
  <c r="P80" i="13"/>
  <c r="K80" i="13"/>
  <c r="F81" i="13"/>
  <c r="F82" i="13"/>
  <c r="F83" i="13"/>
  <c r="F80" i="13"/>
  <c r="E80" i="13" s="1"/>
  <c r="P70" i="13"/>
  <c r="Q70" i="13"/>
  <c r="R70" i="13"/>
  <c r="P69" i="13"/>
  <c r="Q69" i="13"/>
  <c r="R69" i="13"/>
  <c r="P68" i="13"/>
  <c r="Q68" i="13"/>
  <c r="R68" i="13"/>
  <c r="P67" i="13"/>
  <c r="Q67" i="13"/>
  <c r="R67" i="13"/>
  <c r="K68" i="13"/>
  <c r="K69" i="13"/>
  <c r="K70" i="13"/>
  <c r="K67" i="13"/>
  <c r="F68" i="13"/>
  <c r="F69" i="13"/>
  <c r="F70" i="13"/>
  <c r="F67" i="13"/>
  <c r="E60" i="13"/>
  <c r="E61" i="13"/>
  <c r="E62" i="13"/>
  <c r="E59" i="13"/>
  <c r="F58" i="13"/>
  <c r="R58" i="13"/>
  <c r="Q58" i="13"/>
  <c r="P58" i="13"/>
  <c r="K58" i="13"/>
  <c r="E52" i="13"/>
  <c r="E53" i="13"/>
  <c r="E54" i="13"/>
  <c r="E51" i="13"/>
  <c r="F50" i="13"/>
  <c r="R50" i="13"/>
  <c r="Q50" i="13"/>
  <c r="P50" i="13"/>
  <c r="K50" i="13"/>
  <c r="E44" i="13"/>
  <c r="E45" i="13"/>
  <c r="E46" i="13"/>
  <c r="E43" i="13"/>
  <c r="F42" i="13"/>
  <c r="R42" i="13"/>
  <c r="Q42" i="13"/>
  <c r="P42" i="13"/>
  <c r="K42" i="13"/>
  <c r="E36" i="13"/>
  <c r="E37" i="13"/>
  <c r="E38" i="13"/>
  <c r="E35" i="13"/>
  <c r="F34" i="13"/>
  <c r="R34" i="13"/>
  <c r="Q34" i="13"/>
  <c r="P34" i="13"/>
  <c r="K34" i="13"/>
  <c r="E28" i="13"/>
  <c r="E29" i="13"/>
  <c r="E30" i="13"/>
  <c r="E27" i="13"/>
  <c r="F26" i="13"/>
  <c r="R26" i="13"/>
  <c r="Q26" i="13"/>
  <c r="P26" i="13"/>
  <c r="K26" i="13"/>
  <c r="F18" i="13"/>
  <c r="E20" i="13"/>
  <c r="E21" i="13"/>
  <c r="E22" i="13"/>
  <c r="E19" i="13"/>
  <c r="R18" i="13"/>
  <c r="Q18" i="13"/>
  <c r="P18" i="13"/>
  <c r="K18" i="13"/>
  <c r="E12" i="13"/>
  <c r="E13" i="13"/>
  <c r="E14" i="13"/>
  <c r="E11" i="13"/>
  <c r="R10" i="13"/>
  <c r="Q10" i="13"/>
  <c r="P10" i="13"/>
  <c r="K10" i="13"/>
  <c r="P18" i="8"/>
  <c r="Q18" i="8"/>
  <c r="R18" i="8"/>
  <c r="K18" i="8"/>
  <c r="F18" i="8"/>
  <c r="E18" i="8" s="1"/>
  <c r="E20" i="8"/>
  <c r="E21" i="8"/>
  <c r="E22" i="8"/>
  <c r="E19" i="8"/>
  <c r="E12" i="8"/>
  <c r="E13" i="8"/>
  <c r="E11" i="8"/>
  <c r="P9" i="8"/>
  <c r="P46" i="8" s="1"/>
  <c r="G52" i="12" s="1"/>
  <c r="Q9" i="8"/>
  <c r="R9" i="8"/>
  <c r="R46" i="8" s="1"/>
  <c r="I52" i="12" s="1"/>
  <c r="P8" i="8"/>
  <c r="P45" i="8" s="1"/>
  <c r="G51" i="12" s="1"/>
  <c r="Q8" i="8"/>
  <c r="Q45" i="8" s="1"/>
  <c r="H51" i="12" s="1"/>
  <c r="R8" i="8"/>
  <c r="R45" i="8" s="1"/>
  <c r="I51" i="12" s="1"/>
  <c r="P7" i="8"/>
  <c r="P44" i="8" s="1"/>
  <c r="G50" i="12" s="1"/>
  <c r="Q7" i="8"/>
  <c r="Q44" i="8" s="1"/>
  <c r="H50" i="12" s="1"/>
  <c r="R7" i="8"/>
  <c r="R44" i="8" s="1"/>
  <c r="I50" i="12" s="1"/>
  <c r="K7" i="8"/>
  <c r="K44" i="8" s="1"/>
  <c r="F50" i="12" s="1"/>
  <c r="K8" i="8"/>
  <c r="K45" i="8" s="1"/>
  <c r="F51" i="12" s="1"/>
  <c r="K9" i="8"/>
  <c r="K46" i="8" s="1"/>
  <c r="F52" i="12" s="1"/>
  <c r="P6" i="8"/>
  <c r="P43" i="8" s="1"/>
  <c r="G49" i="12" s="1"/>
  <c r="Q6" i="8"/>
  <c r="Q43" i="8" s="1"/>
  <c r="H49" i="12" s="1"/>
  <c r="R6" i="8"/>
  <c r="R43" i="8" s="1"/>
  <c r="I49" i="12" s="1"/>
  <c r="K6" i="8"/>
  <c r="K43" i="8" s="1"/>
  <c r="F49" i="12" s="1"/>
  <c r="F7" i="8"/>
  <c r="F8" i="8"/>
  <c r="F45" i="8" s="1"/>
  <c r="E51" i="12" s="1"/>
  <c r="F9" i="8"/>
  <c r="F46" i="8" s="1"/>
  <c r="F6" i="8"/>
  <c r="F43" i="8" s="1"/>
  <c r="E49" i="12" s="1"/>
  <c r="P50" i="7"/>
  <c r="Q50" i="7"/>
  <c r="R50" i="7"/>
  <c r="K50" i="7"/>
  <c r="F50" i="7"/>
  <c r="E52" i="7"/>
  <c r="E53" i="7"/>
  <c r="E54" i="7"/>
  <c r="E51" i="7"/>
  <c r="P42" i="7"/>
  <c r="Q42" i="7"/>
  <c r="R42" i="7"/>
  <c r="K42" i="7"/>
  <c r="F42" i="7"/>
  <c r="E44" i="7"/>
  <c r="E45" i="7"/>
  <c r="E46" i="7"/>
  <c r="E43" i="7"/>
  <c r="P34" i="7"/>
  <c r="Q34" i="7"/>
  <c r="R34" i="7"/>
  <c r="K34" i="7"/>
  <c r="F34" i="7"/>
  <c r="E36" i="7"/>
  <c r="E37" i="7"/>
  <c r="E38" i="7"/>
  <c r="E35" i="7"/>
  <c r="P26" i="7"/>
  <c r="Q26" i="7"/>
  <c r="R26" i="7"/>
  <c r="K26" i="7"/>
  <c r="F26" i="7"/>
  <c r="E28" i="7"/>
  <c r="E29" i="7"/>
  <c r="E30" i="7"/>
  <c r="E27" i="7"/>
  <c r="P18" i="7"/>
  <c r="Q18" i="7"/>
  <c r="R18" i="7"/>
  <c r="K18" i="7"/>
  <c r="P10" i="7"/>
  <c r="Q10" i="7"/>
  <c r="R10" i="7"/>
  <c r="K10" i="7"/>
  <c r="F10" i="7"/>
  <c r="F18" i="7"/>
  <c r="E20" i="7"/>
  <c r="E21" i="7"/>
  <c r="E22" i="7"/>
  <c r="E19" i="7"/>
  <c r="E12" i="7"/>
  <c r="E13" i="7"/>
  <c r="E14" i="7"/>
  <c r="E11" i="7"/>
  <c r="F7" i="7"/>
  <c r="F102" i="7" s="1"/>
  <c r="F8" i="7"/>
  <c r="F103" i="7" s="1"/>
  <c r="F9" i="7"/>
  <c r="F104" i="7" s="1"/>
  <c r="F6" i="7"/>
  <c r="E122" i="11"/>
  <c r="E123" i="11"/>
  <c r="E124" i="11"/>
  <c r="E121" i="11"/>
  <c r="E109" i="11"/>
  <c r="E110" i="11"/>
  <c r="E111" i="11"/>
  <c r="E108" i="11"/>
  <c r="P107" i="11"/>
  <c r="Q107" i="11"/>
  <c r="R107" i="11"/>
  <c r="K107" i="11"/>
  <c r="F107" i="11"/>
  <c r="E25" i="11"/>
  <c r="E26" i="11"/>
  <c r="E27" i="11"/>
  <c r="R7" i="11"/>
  <c r="R8" i="11"/>
  <c r="R9" i="11"/>
  <c r="R10" i="11"/>
  <c r="Q7" i="11"/>
  <c r="Q8" i="11"/>
  <c r="Q9" i="11"/>
  <c r="Q10" i="11"/>
  <c r="P7" i="11"/>
  <c r="P8" i="11"/>
  <c r="P9" i="11"/>
  <c r="P10" i="11"/>
  <c r="K7" i="11"/>
  <c r="K8" i="11"/>
  <c r="K9" i="11"/>
  <c r="K10" i="11"/>
  <c r="F7" i="11"/>
  <c r="F8" i="11"/>
  <c r="F9" i="11"/>
  <c r="F10" i="11"/>
  <c r="E12" i="11"/>
  <c r="E13" i="11"/>
  <c r="E14" i="11"/>
  <c r="E15" i="11"/>
  <c r="E11" i="11"/>
  <c r="F101" i="7" l="1"/>
  <c r="E107" i="11"/>
  <c r="E34" i="7"/>
  <c r="E26" i="7"/>
  <c r="E18" i="7"/>
  <c r="E42" i="7"/>
  <c r="E10" i="7"/>
  <c r="E50" i="7"/>
  <c r="E26" i="13"/>
  <c r="E34" i="13"/>
  <c r="E101" i="13"/>
  <c r="E42" i="13"/>
  <c r="E104" i="13"/>
  <c r="E18" i="13"/>
  <c r="E50" i="13"/>
  <c r="E103" i="13"/>
  <c r="E58" i="13"/>
  <c r="E102" i="13"/>
  <c r="R58" i="7"/>
  <c r="F5" i="8"/>
  <c r="K79" i="13"/>
  <c r="P100" i="13"/>
  <c r="P79" i="13"/>
  <c r="R79" i="13"/>
  <c r="E9" i="11"/>
  <c r="E67" i="13"/>
  <c r="R66" i="13"/>
  <c r="E82" i="13"/>
  <c r="E83" i="13"/>
  <c r="E9" i="8"/>
  <c r="R100" i="13"/>
  <c r="G48" i="12"/>
  <c r="K6" i="11"/>
  <c r="Q6" i="11"/>
  <c r="F5" i="7"/>
  <c r="Q46" i="8"/>
  <c r="H52" i="12" s="1"/>
  <c r="H48" i="12" s="1"/>
  <c r="R5" i="8"/>
  <c r="F44" i="8"/>
  <c r="E50" i="12" s="1"/>
  <c r="D50" i="12" s="1"/>
  <c r="K66" i="13"/>
  <c r="F100" i="13"/>
  <c r="E52" i="12"/>
  <c r="E62" i="7"/>
  <c r="E6" i="8"/>
  <c r="Q100" i="13"/>
  <c r="K42" i="8"/>
  <c r="I48" i="12"/>
  <c r="D51" i="12"/>
  <c r="F48" i="12"/>
  <c r="D49" i="12"/>
  <c r="K100" i="13"/>
  <c r="Q79" i="13"/>
  <c r="E81" i="13"/>
  <c r="F79" i="13"/>
  <c r="E70" i="13"/>
  <c r="Q66" i="13"/>
  <c r="P66" i="13"/>
  <c r="E69" i="13"/>
  <c r="F66" i="13"/>
  <c r="E68" i="13"/>
  <c r="E46" i="8"/>
  <c r="R42" i="8"/>
  <c r="P42" i="8"/>
  <c r="Q42" i="8"/>
  <c r="E45" i="8"/>
  <c r="E43" i="8"/>
  <c r="E8" i="8"/>
  <c r="Q5" i="8"/>
  <c r="E7" i="8"/>
  <c r="K5" i="8"/>
  <c r="P5" i="8"/>
  <c r="R6" i="11"/>
  <c r="P6" i="11"/>
  <c r="E10" i="11"/>
  <c r="E60" i="7"/>
  <c r="Q58" i="7"/>
  <c r="P58" i="7"/>
  <c r="E61" i="7"/>
  <c r="K58" i="7"/>
  <c r="E59" i="7"/>
  <c r="F58" i="7"/>
  <c r="F6" i="11"/>
  <c r="E8" i="11"/>
  <c r="E7" i="11"/>
  <c r="E58" i="7" l="1"/>
  <c r="E5" i="8"/>
  <c r="F42" i="8"/>
  <c r="E42" i="8" s="1"/>
  <c r="E44" i="8"/>
  <c r="E100" i="13"/>
  <c r="E66" i="13"/>
  <c r="E79" i="13"/>
  <c r="D52" i="12"/>
  <c r="D48" i="12" s="1"/>
  <c r="E48" i="12"/>
  <c r="E6" i="11"/>
  <c r="R9" i="13" l="1"/>
  <c r="R125" i="13" s="1"/>
  <c r="Q9" i="13"/>
  <c r="Q125" i="13" s="1"/>
  <c r="H60" i="12" s="1"/>
  <c r="P9" i="13"/>
  <c r="P125" i="13" s="1"/>
  <c r="G60" i="12" s="1"/>
  <c r="K9" i="13"/>
  <c r="K125" i="13" s="1"/>
  <c r="F9" i="13"/>
  <c r="R8" i="13"/>
  <c r="R124" i="13" s="1"/>
  <c r="I59" i="12" s="1"/>
  <c r="Q8" i="13"/>
  <c r="Q124" i="13" s="1"/>
  <c r="P8" i="13"/>
  <c r="P124" i="13" s="1"/>
  <c r="K8" i="13"/>
  <c r="K124" i="13" s="1"/>
  <c r="F59" i="12" s="1"/>
  <c r="F8" i="13"/>
  <c r="R7" i="13"/>
  <c r="R123" i="13" s="1"/>
  <c r="I58" i="12" s="1"/>
  <c r="Q7" i="13"/>
  <c r="Q123" i="13" s="1"/>
  <c r="H58" i="12" s="1"/>
  <c r="P7" i="13"/>
  <c r="P123" i="13" s="1"/>
  <c r="K7" i="13"/>
  <c r="K123" i="13" s="1"/>
  <c r="F58" i="12" s="1"/>
  <c r="F7" i="13"/>
  <c r="R6" i="13"/>
  <c r="Q6" i="13"/>
  <c r="P6" i="13"/>
  <c r="K6" i="13"/>
  <c r="K5" i="13" l="1"/>
  <c r="K122" i="13"/>
  <c r="I60" i="12"/>
  <c r="P5" i="13"/>
  <c r="P122" i="13"/>
  <c r="R5" i="13"/>
  <c r="R122" i="13"/>
  <c r="I57" i="12" s="1"/>
  <c r="I56" i="12" s="1"/>
  <c r="G59" i="12"/>
  <c r="E7" i="13"/>
  <c r="F123" i="13"/>
  <c r="E123" i="13" s="1"/>
  <c r="H59" i="12"/>
  <c r="Q5" i="13"/>
  <c r="Q122" i="13"/>
  <c r="E8" i="13"/>
  <c r="F124" i="13"/>
  <c r="E124" i="13" s="1"/>
  <c r="G58" i="12"/>
  <c r="E9" i="13"/>
  <c r="F125" i="13"/>
  <c r="E125" i="13" s="1"/>
  <c r="F60" i="12"/>
  <c r="G57" i="12" l="1"/>
  <c r="G56" i="12" s="1"/>
  <c r="P121" i="13"/>
  <c r="E60" i="12"/>
  <c r="D60" i="12" s="1"/>
  <c r="E58" i="12"/>
  <c r="D58" i="12" s="1"/>
  <c r="R121" i="13"/>
  <c r="F57" i="12"/>
  <c r="F56" i="12" s="1"/>
  <c r="K121" i="13"/>
  <c r="H57" i="12"/>
  <c r="H56" i="12" s="1"/>
  <c r="Q121" i="13"/>
  <c r="E59" i="12"/>
  <c r="D59" i="12" s="1"/>
  <c r="K9" i="7"/>
  <c r="K104" i="7" s="1"/>
  <c r="P8" i="7" l="1"/>
  <c r="P9" i="7"/>
  <c r="K8" i="7"/>
  <c r="K103" i="7" s="1"/>
  <c r="Q8" i="7"/>
  <c r="K7" i="7"/>
  <c r="K102" i="7" s="1"/>
  <c r="P7" i="7"/>
  <c r="Q7" i="7"/>
  <c r="Q6" i="7"/>
  <c r="Q101" i="7" s="1"/>
  <c r="K6" i="7"/>
  <c r="K101" i="7" s="1"/>
  <c r="P6" i="7"/>
  <c r="P101" i="7" s="1"/>
  <c r="R7" i="7"/>
  <c r="R6" i="7"/>
  <c r="R101" i="7" s="1"/>
  <c r="R8" i="7"/>
  <c r="Q9" i="7"/>
  <c r="R9" i="7"/>
  <c r="F116" i="11"/>
  <c r="K116" i="11"/>
  <c r="P116" i="11"/>
  <c r="Q116" i="11"/>
  <c r="R116" i="11"/>
  <c r="F117" i="11"/>
  <c r="K117" i="11"/>
  <c r="P117" i="11"/>
  <c r="Q117" i="11"/>
  <c r="R117" i="11"/>
  <c r="P118" i="11"/>
  <c r="K118" i="11"/>
  <c r="F118" i="11"/>
  <c r="Q118" i="11"/>
  <c r="R118" i="11"/>
  <c r="Q119" i="11"/>
  <c r="P119" i="11"/>
  <c r="K119" i="11"/>
  <c r="F119" i="11"/>
  <c r="R119" i="11"/>
  <c r="F103" i="11"/>
  <c r="K103" i="11"/>
  <c r="P103" i="11"/>
  <c r="P129" i="11" s="1"/>
  <c r="Q103" i="11"/>
  <c r="Q129" i="11" s="1"/>
  <c r="R103" i="11"/>
  <c r="F104" i="11"/>
  <c r="K104" i="11"/>
  <c r="P104" i="11"/>
  <c r="Q104" i="11"/>
  <c r="R104" i="11"/>
  <c r="R130" i="11" s="1"/>
  <c r="F105" i="11"/>
  <c r="K105" i="11"/>
  <c r="K131" i="11" s="1"/>
  <c r="P105" i="11"/>
  <c r="Q105" i="11"/>
  <c r="R105" i="11"/>
  <c r="P106" i="11"/>
  <c r="K106" i="11"/>
  <c r="F106" i="11"/>
  <c r="F81" i="11" s="1"/>
  <c r="Q106" i="11"/>
  <c r="R106" i="11"/>
  <c r="R132" i="11" s="1"/>
  <c r="Q104" i="7" l="1"/>
  <c r="H44" i="12" s="1"/>
  <c r="Q102" i="7"/>
  <c r="H42" i="12" s="1"/>
  <c r="Q103" i="7"/>
  <c r="H43" i="12" s="1"/>
  <c r="P102" i="7"/>
  <c r="G42" i="12" s="1"/>
  <c r="R104" i="7"/>
  <c r="I44" i="12" s="1"/>
  <c r="R103" i="7"/>
  <c r="I43" i="12" s="1"/>
  <c r="P104" i="7"/>
  <c r="G44" i="12" s="1"/>
  <c r="R102" i="7"/>
  <c r="G21" i="12" s="1"/>
  <c r="P103" i="7"/>
  <c r="G43" i="12" s="1"/>
  <c r="F28" i="11"/>
  <c r="E91" i="11"/>
  <c r="F87" i="11"/>
  <c r="E87" i="11" s="1"/>
  <c r="E86" i="11"/>
  <c r="F82" i="11"/>
  <c r="E82" i="11" s="1"/>
  <c r="K129" i="11"/>
  <c r="K132" i="11"/>
  <c r="E117" i="11"/>
  <c r="E118" i="11"/>
  <c r="R115" i="11"/>
  <c r="Q115" i="11"/>
  <c r="P115" i="11"/>
  <c r="K115" i="11"/>
  <c r="E119" i="11"/>
  <c r="F115" i="11"/>
  <c r="E116" i="11"/>
  <c r="P132" i="11"/>
  <c r="Q130" i="11"/>
  <c r="F129" i="11"/>
  <c r="E81" i="11"/>
  <c r="F77" i="11"/>
  <c r="E77" i="11" s="1"/>
  <c r="P131" i="11"/>
  <c r="G35" i="12" s="1"/>
  <c r="P130" i="11"/>
  <c r="K130" i="11"/>
  <c r="Q132" i="11"/>
  <c r="Q131" i="11"/>
  <c r="R131" i="11"/>
  <c r="R129" i="11"/>
  <c r="E7" i="7"/>
  <c r="P102" i="11"/>
  <c r="R5" i="7"/>
  <c r="E8" i="7"/>
  <c r="E20" i="12"/>
  <c r="P5" i="7"/>
  <c r="E43" i="12"/>
  <c r="E105" i="11"/>
  <c r="F131" i="11"/>
  <c r="K102" i="11"/>
  <c r="F130" i="11"/>
  <c r="E6" i="7"/>
  <c r="K5" i="7"/>
  <c r="F20" i="12"/>
  <c r="Q5" i="7"/>
  <c r="I34" i="12"/>
  <c r="F35" i="12"/>
  <c r="H33" i="12"/>
  <c r="E9" i="7"/>
  <c r="E20" i="11"/>
  <c r="E104" i="11"/>
  <c r="R102" i="11"/>
  <c r="E106" i="11"/>
  <c r="F102" i="11"/>
  <c r="E103" i="11"/>
  <c r="Q102" i="11"/>
  <c r="E21" i="11"/>
  <c r="F42" i="12"/>
  <c r="F44" i="12"/>
  <c r="I42" i="12" l="1"/>
  <c r="F23" i="11"/>
  <c r="F19" i="11" s="1"/>
  <c r="F24" i="11"/>
  <c r="E24" i="11" s="1"/>
  <c r="E28" i="11"/>
  <c r="D20" i="12"/>
  <c r="E115" i="11"/>
  <c r="E5" i="7"/>
  <c r="G20" i="12"/>
  <c r="C21" i="12"/>
  <c r="D21" i="12"/>
  <c r="H34" i="12"/>
  <c r="F21" i="12"/>
  <c r="G34" i="12"/>
  <c r="E21" i="12"/>
  <c r="E33" i="12"/>
  <c r="E22" i="12"/>
  <c r="E129" i="11"/>
  <c r="E34" i="12"/>
  <c r="E130" i="11"/>
  <c r="I33" i="12"/>
  <c r="G41" i="12"/>
  <c r="G40" i="12" s="1"/>
  <c r="P100" i="7"/>
  <c r="F100" i="7"/>
  <c r="E41" i="12"/>
  <c r="E101" i="7"/>
  <c r="F33" i="12"/>
  <c r="F34" i="12"/>
  <c r="R100" i="7"/>
  <c r="I41" i="12"/>
  <c r="I35" i="12"/>
  <c r="G22" i="12"/>
  <c r="H35" i="12"/>
  <c r="F22" i="12"/>
  <c r="E35" i="12"/>
  <c r="E131" i="11"/>
  <c r="C22" i="12"/>
  <c r="H41" i="12"/>
  <c r="H40" i="12" s="1"/>
  <c r="Q100" i="7"/>
  <c r="E104" i="7"/>
  <c r="E44" i="12"/>
  <c r="D44" i="12" s="1"/>
  <c r="G33" i="12"/>
  <c r="F41" i="12"/>
  <c r="E42" i="12"/>
  <c r="E102" i="7"/>
  <c r="E102" i="11"/>
  <c r="I40" i="12" l="1"/>
  <c r="D42" i="12"/>
  <c r="B21" i="12"/>
  <c r="D35" i="12"/>
  <c r="E120" i="11"/>
  <c r="E40" i="12"/>
  <c r="D41" i="12"/>
  <c r="D34" i="12"/>
  <c r="D33" i="12"/>
  <c r="E22" i="11"/>
  <c r="F132" i="11"/>
  <c r="E36" i="12" l="1"/>
  <c r="C23" i="12"/>
  <c r="F128" i="11"/>
  <c r="E32" i="12" l="1"/>
  <c r="Q128" i="11"/>
  <c r="F36" i="12" l="1"/>
  <c r="D23" i="12"/>
  <c r="K128" i="11"/>
  <c r="H36" i="12"/>
  <c r="H32" i="12" s="1"/>
  <c r="F23" i="12"/>
  <c r="E132" i="11"/>
  <c r="G36" i="12"/>
  <c r="G32" i="12" s="1"/>
  <c r="E23" i="12"/>
  <c r="P128" i="11"/>
  <c r="I36" i="12"/>
  <c r="G23" i="12"/>
  <c r="R128" i="11"/>
  <c r="K19" i="11"/>
  <c r="E23" i="11"/>
  <c r="P19" i="11"/>
  <c r="Q19" i="11"/>
  <c r="R19" i="11"/>
  <c r="E128" i="11" l="1"/>
  <c r="E19" i="11"/>
  <c r="B23" i="12"/>
  <c r="F32" i="12"/>
  <c r="D36" i="12"/>
  <c r="D32" i="12" s="1"/>
  <c r="I32" i="12" l="1"/>
  <c r="F24" i="12" l="1"/>
  <c r="G24" i="12"/>
  <c r="E24" i="12"/>
  <c r="F10" i="13"/>
  <c r="E10" i="13" s="1"/>
  <c r="F6" i="13"/>
  <c r="F5" i="13" s="1"/>
  <c r="E5" i="13" s="1"/>
  <c r="F43" i="12" l="1"/>
  <c r="E103" i="7"/>
  <c r="D22" i="12"/>
  <c r="K100" i="7"/>
  <c r="E100" i="7" s="1"/>
  <c r="E6" i="13"/>
  <c r="F122" i="13"/>
  <c r="E122" i="13" s="1"/>
  <c r="E57" i="12" l="1"/>
  <c r="E56" i="12" s="1"/>
  <c r="C20" i="12"/>
  <c r="B20" i="12" s="1"/>
  <c r="B22" i="12"/>
  <c r="D24" i="12"/>
  <c r="D43" i="12"/>
  <c r="D40" i="12" s="1"/>
  <c r="F40" i="12"/>
  <c r="F121" i="13"/>
  <c r="E121" i="13" s="1"/>
  <c r="D57" i="12" l="1"/>
  <c r="D56" i="12" s="1"/>
  <c r="C24" i="12"/>
  <c r="B2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Кротик А.С.</author>
  </authors>
  <commentList>
    <comment ref="B29" authorId="0" shapeId="0" xr:uid="{07296FAD-A417-4BAC-B599-884ED0123CEA}">
      <text>
        <r>
          <rPr>
            <b/>
            <sz val="9"/>
            <color indexed="81"/>
            <rFont val="Tahoma"/>
            <family val="2"/>
            <charset val="204"/>
          </rPr>
          <t>Кротик А.С.:</t>
        </r>
        <r>
          <rPr>
            <sz val="9"/>
            <color indexed="81"/>
            <rFont val="Tahoma"/>
            <family val="2"/>
            <charset val="204"/>
          </rPr>
          <t xml:space="preserve">
Результат указывается в случае необходимости</t>
        </r>
      </text>
    </comment>
  </commentList>
</comments>
</file>

<file path=xl/sharedStrings.xml><?xml version="1.0" encoding="utf-8"?>
<sst xmlns="http://schemas.openxmlformats.org/spreadsheetml/2006/main" count="2274" uniqueCount="299">
  <si>
    <t>Управление экономики Администрации городского округа Жуковский</t>
  </si>
  <si>
    <t>2020 год</t>
  </si>
  <si>
    <t>2021 год</t>
  </si>
  <si>
    <t>2022 год</t>
  </si>
  <si>
    <t>2023 год</t>
  </si>
  <si>
    <t>2024 год</t>
  </si>
  <si>
    <t>Средства бюджета городского округа Жуковский</t>
  </si>
  <si>
    <t>Внебюджетные источники</t>
  </si>
  <si>
    <t>Итого</t>
  </si>
  <si>
    <t>Средства Федерального бюджета</t>
  </si>
  <si>
    <t xml:space="preserve">Средства бюджета  Московской области          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</si>
  <si>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</si>
  <si>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</si>
  <si>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</si>
  <si>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</si>
  <si>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</si>
  <si>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</si>
  <si>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Отдел инвестиций и инноваций Управления экономики Администрации городского округа Жуковский.</t>
  </si>
  <si>
    <t>Итого по Подпрограмме I "Инвестиции":</t>
  </si>
  <si>
    <t>МКУ МОЗГЖ</t>
  </si>
  <si>
    <t>Х</t>
  </si>
  <si>
    <t>Итого по Подпрограмме II "Развитие конкуренции":</t>
  </si>
  <si>
    <t>Итого по Подпрограмме III "Развитие малого и среднего предпринимательства":</t>
  </si>
  <si>
    <t>Итого по Подпрограмме IV "Развитие потребительского рынка и услуг":</t>
  </si>
  <si>
    <t>№ п/п</t>
  </si>
  <si>
    <t>1.1</t>
  </si>
  <si>
    <t>2.1</t>
  </si>
  <si>
    <t>2.2</t>
  </si>
  <si>
    <t>3</t>
  </si>
  <si>
    <t>3.1</t>
  </si>
  <si>
    <t>3.2</t>
  </si>
  <si>
    <t>1.2</t>
  </si>
  <si>
    <t>1.3</t>
  </si>
  <si>
    <t>1.4</t>
  </si>
  <si>
    <t>4.1</t>
  </si>
  <si>
    <t>1.5</t>
  </si>
  <si>
    <t>Координатор муниципальной программы</t>
  </si>
  <si>
    <t>Перечень подпрограмм</t>
  </si>
  <si>
    <t>Подпрограмма I «Инвестиции»</t>
  </si>
  <si>
    <t>Подпрограмма II «Развитие конкуренции»</t>
  </si>
  <si>
    <t>Подпрограмма III «Развитие малого и среднего предпринимательства»</t>
  </si>
  <si>
    <t>Подпрограмма IV «Развитие потребительского рынка и услуг»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</si>
  <si>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</si>
  <si>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</si>
  <si>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</si>
  <si>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Средства  бюджета Московской области</t>
  </si>
  <si>
    <t xml:space="preserve">Средства федерального бюджета            </t>
  </si>
  <si>
    <t>Всего, в том числе по годам:</t>
  </si>
  <si>
    <t>подпрограма I «Инвестиции»</t>
  </si>
  <si>
    <t>IV «Развитие потребительского рынка и услуг»</t>
  </si>
  <si>
    <t>1.6</t>
  </si>
  <si>
    <t>4.2</t>
  </si>
  <si>
    <t>2023-2027</t>
  </si>
  <si>
    <t>20232-2027</t>
  </si>
  <si>
    <t xml:space="preserve">Мероприятие 02.01. 
Частичная компенсация субъектам малого и среднего предпринимательства затрат, связанных с приобретением оборудования
</t>
  </si>
  <si>
    <t>2025 год</t>
  </si>
  <si>
    <t>2026 год</t>
  </si>
  <si>
    <t>2027 год</t>
  </si>
  <si>
    <t xml:space="preserve">Мероприятие 50.01. 
Проведение оценки общего уровня организации закупок
</t>
  </si>
  <si>
    <t xml:space="preserve">Мероприятие 50.02.
Проведение оценки качества закупочной деятельности
</t>
  </si>
  <si>
    <t xml:space="preserve">Мероприятие 50.03.
Проведение оценки доступности конкурентных процедур
</t>
  </si>
  <si>
    <t xml:space="preserve">Мероприятие 50.04.
Проведение оценки экономической эффективности закупок по результатам их осуществления
</t>
  </si>
  <si>
    <t xml:space="preserve">Мероприятие 50.05.
Проведение оценки объема закупок у единственного поставщика (подрядчика, исполнителя)
</t>
  </si>
  <si>
    <t xml:space="preserve">Мероприятие 50.06.
Проведение оценки уровня поддержки субъектов малого предпринимательства, социально ориентированных некоммерческих организаций при осуществлении закупок
</t>
  </si>
  <si>
    <t xml:space="preserve">Мероприятие 52.01. 
Мониторинг хода исполнения ключевых показателей развития конкуренции на товарных рынках муниципального образования Московской области
</t>
  </si>
  <si>
    <t xml:space="preserve">Мероприятие 52.02.
Организация и проведение опросов о состоянии и развитии конкуренции на товарных рынках муниципального образования Московской области
</t>
  </si>
  <si>
    <t xml:space="preserve">2025 год </t>
  </si>
  <si>
    <t xml:space="preserve">2026 год </t>
  </si>
  <si>
    <t xml:space="preserve">2027 год </t>
  </si>
  <si>
    <t>I</t>
  </si>
  <si>
    <t>Итого 2023</t>
  </si>
  <si>
    <t>В том числе по кварталам</t>
  </si>
  <si>
    <t>II</t>
  </si>
  <si>
    <t>III</t>
  </si>
  <si>
    <t>IV</t>
  </si>
  <si>
    <t>Число субъектов МСП в расчете на 10 тыс. человек населения, единиц</t>
  </si>
  <si>
    <t>Количество вновь созданных субъектов малого и среднего бизнеса, единиц</t>
  </si>
  <si>
    <t>Достижение планового значения доли несостоявшихся закупок от общего количества конкурентных закупок, процентов</t>
  </si>
  <si>
    <t>-</t>
  </si>
  <si>
    <t>Достижение планового значения доли обоснованных, частично обоснованных жалоб, процентов</t>
  </si>
  <si>
    <t>Достижение планового значения среднего количества участников закупок, единиц</t>
  </si>
  <si>
    <t>Достижение планового значения доли общей экономии денежных средств по результатам осуществления закупок, процентов</t>
  </si>
  <si>
    <t>Достижение планового значения доли стоимости контрактов, заключенных с единственным поставщиком по несостоявшимся закупкам, процентов</t>
  </si>
  <si>
    <t>Достижение планового значения доли закупок среди субъектов малого предпринимательства, социально ориентированных некоммерческих организаций, процентов</t>
  </si>
  <si>
    <t>Достижение доли достигнутых плановых значений ключевых показателей развития конкуренции на товарных рынках муниципального образования Московской области, процент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</si>
  <si>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области, единиц</t>
  </si>
  <si>
    <t>1.7</t>
  </si>
  <si>
    <t>Количество проведенных ярмарок (нарастающим итогом), единиц</t>
  </si>
  <si>
    <t xml:space="preserve">Количество пунктов выдачи интернет-заказов и постаматов (нарастающим итогом), единиц </t>
  </si>
  <si>
    <t>Количество нестационарных торговых объектов, размещенных на основании схем размещения нестационарных торговых объектов и договоров (нарастающим итогом), единиц</t>
  </si>
  <si>
    <t>Количество мероприятий,  проведенных за счет средств бюджета муниципального образования (нарастающим итогом), единиц</t>
  </si>
  <si>
    <t>Количество предоставленных мест без проведения аукционов на льготных условиях или на безвозмездной основе (нарастающим итогом), единиц</t>
  </si>
  <si>
    <t>Количество предоставленных мест  без проведения торгов на льготных условиях при организации мобильной торговли  (нарастающим итогом), единиц</t>
  </si>
  <si>
    <t>Количество посадочных мест на предприятиях общественного питания (нарастающим итогом), посадочных мест</t>
  </si>
  <si>
    <t>Количество объектов дорожного и придорожного сервиса, соответствующих требованиям, нормам и стандартам действующего законодательства (нарастающим итогом), единиц</t>
  </si>
  <si>
    <t xml:space="preserve">Количество поступивших обращений и жалоб по вопросам защиты прав потребителей (нарастающим итогом), единиц
</t>
  </si>
  <si>
    <t xml:space="preserve">Количество обращений в суды по вопросам защиты прав потребителей (нарастающим итогом), единиц </t>
  </si>
  <si>
    <t>42</t>
  </si>
  <si>
    <t>1</t>
  </si>
  <si>
    <t>5794</t>
  </si>
  <si>
    <t>III «Развитие малого и среднего предпринимательства»</t>
  </si>
  <si>
    <t>II «Развитие конкуренции»</t>
  </si>
  <si>
    <t>43</t>
  </si>
  <si>
    <t>44</t>
  </si>
  <si>
    <t>45</t>
  </si>
  <si>
    <t>46</t>
  </si>
  <si>
    <t>5804</t>
  </si>
  <si>
    <t>5814</t>
  </si>
  <si>
    <t>5824</t>
  </si>
  <si>
    <t>5834</t>
  </si>
  <si>
    <t>21</t>
  </si>
  <si>
    <t xml:space="preserve">Приложение  
к постановлению Администрации городского округа Жуковский
от «___» ______2023 г. №________
</t>
  </si>
  <si>
    <t>2</t>
  </si>
  <si>
    <t>4</t>
  </si>
  <si>
    <t>Увеличение среднемесячной заработной платы работников организаций, не относящихся к субъектам малого предпринимательства, процент</t>
  </si>
  <si>
    <t>Количество созданных рабочих мест, единица</t>
  </si>
  <si>
    <t>Объем инвестиций, привлеченных в основной капитал (без учета бюджетных инвестиций), на душу населения, процент</t>
  </si>
  <si>
    <t>Отдел развития предпринимательства и потребительского рынка</t>
  </si>
  <si>
    <t>Площадь торговых объектов предприятий розничной торговли (нарастающим итогом), тыс. кв. м</t>
  </si>
  <si>
    <t>Количество рабочих мест на предприятиях бытового обслуживания (нарастающим итогом), рабочих мест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</si>
  <si>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организаций, процент</t>
  </si>
  <si>
    <t>2.1.1</t>
  </si>
  <si>
    <t>2.1.2</t>
  </si>
  <si>
    <t>2.1.3</t>
  </si>
  <si>
    <t>2.1.4</t>
  </si>
  <si>
    <t>2.1.5</t>
  </si>
  <si>
    <t>2.1.5.1</t>
  </si>
  <si>
    <t>2.1.5.2</t>
  </si>
  <si>
    <t>2.1.6</t>
  </si>
  <si>
    <t>Количество объектов недвижимого имущества, предоставленных субъектам 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поддержи и (или) предоставления муниципальной преференции для поддержки субъектов малого и среднего предпринимательства, единиц</t>
  </si>
  <si>
    <t>Управление земельно-имущественных отношений Администрации городского округа Жуковский</t>
  </si>
  <si>
    <t>Количество демонтированных и утилизированных нестационарных торговых объектов, (нарастающим итогом), единиц</t>
  </si>
  <si>
    <t>0</t>
  </si>
  <si>
    <t xml:space="preserve">№   п/п </t>
  </si>
  <si>
    <t>Планируемые результаты реализации муниципальной программы</t>
  </si>
  <si>
    <t>Тип показателя</t>
  </si>
  <si>
    <t>Ед.  изм.</t>
  </si>
  <si>
    <t>Базовое значение показателей на начало реализации программы</t>
  </si>
  <si>
    <t>Планируемое значение по годам реализации</t>
  </si>
  <si>
    <t>Номер подпрограммы, мероприятий, оказывающих влияние на достижение показателя</t>
  </si>
  <si>
    <t>Цель подпрограммы I «Инвестиции» - Создание благоприятного инвестиционного климата</t>
  </si>
  <si>
    <t>Объем инвестиций, привлеченных в основной капитал (без учета бюджетных инвестиций), на душу населения</t>
  </si>
  <si>
    <t xml:space="preserve">Приоритетный </t>
  </si>
  <si>
    <t>тыс. руб.</t>
  </si>
  <si>
    <t>Отдел инвестиций и инноваций Управления экономики Администрации городского округа Жуковский</t>
  </si>
  <si>
    <t>Увеличение среднемесячной заработной платы работников организаций, не относящихся к субъектам малого предпринимательства</t>
  </si>
  <si>
    <t>Приоритетный</t>
  </si>
  <si>
    <t>единиц</t>
  </si>
  <si>
    <t>Индекс совокупной результативности реализации мероприятий, направленных на развитие конкуренции</t>
  </si>
  <si>
    <t>Цель подпрограммы III «Развитие малого и среднего предпринимательства» - создание благоприятных условий для развития малого и среднего предпринимательства в городском округе Жуковский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</si>
  <si>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</si>
  <si>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Количество вновь созданных субъектов малого и среднего бизнеса</t>
  </si>
  <si>
    <t>Обеспеченность населения площадью торговых объектов</t>
  </si>
  <si>
    <t>Отдел развития предпринимательства и потребительского рынка.</t>
  </si>
  <si>
    <t>Обеспеченность населения предприятиями общественного питания</t>
  </si>
  <si>
    <t xml:space="preserve">Обеспеченность населения предприятиями бытового обслуживания  </t>
  </si>
  <si>
    <t>Доля обращений по вопросу защиты прав потребителей от общего количества поступивших обращений</t>
  </si>
  <si>
    <t> 0,8</t>
  </si>
  <si>
    <t>3.3</t>
  </si>
  <si>
    <t>4.3</t>
  </si>
  <si>
    <t>4.4</t>
  </si>
  <si>
    <t>3.4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</si>
  <si>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поддержи и (или) предоставления муниципальной преференции для поддержки субъектов малого и среднего предпринимательства</t>
  </si>
  <si>
    <r>
      <t xml:space="preserve">Основное мероприятие 02. 
</t>
    </r>
    <r>
      <rPr>
        <sz val="12"/>
        <rFont val="Times New Roman"/>
        <family val="1"/>
        <charset val="204"/>
      </rPr>
      <t xml:space="preserve">Создание и (или) развитие индустриальных (промышленных) парков, промышленных технопарков, инновационно-технологических центров, промышленных площадок, особых экономических зон
</t>
    </r>
  </si>
  <si>
    <r>
      <t xml:space="preserve">Мероприятие 02.01. 
</t>
    </r>
    <r>
      <rPr>
        <sz val="12"/>
        <rFont val="Times New Roman"/>
        <family val="1"/>
        <charset val="204"/>
      </rPr>
      <t xml:space="preserve">Создание и развитие индустриальных (промышленных) парков, промышленных площадок на территориях муниципальных образований Московской области
</t>
    </r>
  </si>
  <si>
    <r>
      <t xml:space="preserve">Мероприятие 03.01.
</t>
    </r>
    <r>
      <rPr>
        <sz val="12"/>
        <rFont val="Times New Roman"/>
        <family val="1"/>
        <charset val="204"/>
      </rPr>
      <t xml:space="preserve">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сохранению и развитию инфраструктуры наукоградов Российской Федерации
</t>
    </r>
  </si>
  <si>
    <r>
      <rPr>
        <b/>
        <sz val="12"/>
        <rFont val="Times New Roman"/>
        <family val="1"/>
        <charset val="204"/>
      </rPr>
      <t>Мероприятие 03.51.</t>
    </r>
    <r>
      <rPr>
        <sz val="12"/>
        <rFont val="Times New Roman"/>
        <family val="1"/>
        <charset val="204"/>
      </rPr>
      <t xml:space="preserve">
Организация и проведение научно-практической конференции</t>
    </r>
  </si>
  <si>
    <r>
      <rPr>
        <b/>
        <sz val="12"/>
        <rFont val="Times New Roman"/>
        <family val="1"/>
        <charset val="204"/>
      </rPr>
      <t>Мероприятие 03.52.</t>
    </r>
    <r>
      <rPr>
        <sz val="12"/>
        <rFont val="Times New Roman"/>
        <family val="1"/>
        <charset val="204"/>
      </rPr>
      <t xml:space="preserve">
Поставка, монтаж (установка, сборка) оборудования вне работ строительства. Поставка мебели в Муниципальное учреждение культуры "Жуковская централизованная библиотечная система", г. Жуковский, ул. Маяковского, д. 5</t>
    </r>
  </si>
  <si>
    <r>
      <rPr>
        <b/>
        <sz val="12"/>
        <rFont val="Times New Roman"/>
        <family val="1"/>
        <charset val="204"/>
      </rPr>
      <t>Мероприятие 03.53.</t>
    </r>
    <r>
      <rPr>
        <sz val="12"/>
        <rFont val="Times New Roman"/>
        <family val="1"/>
        <charset val="204"/>
      </rPr>
      <t xml:space="preserve">
Поставка, монтаж (установка, сборка) оборудования вне работ строительства. Поставка мебели в Муниципальное учреждение культуры "Дворец культуры", г. Жуковский, ул. Фрунзе, д. 28</t>
    </r>
  </si>
  <si>
    <r>
      <rPr>
        <b/>
        <sz val="12"/>
        <rFont val="Times New Roman"/>
        <family val="1"/>
        <charset val="204"/>
      </rPr>
      <t>Мероприятие 03.55.</t>
    </r>
    <r>
      <rPr>
        <sz val="12"/>
        <rFont val="Times New Roman"/>
        <family val="1"/>
        <charset val="204"/>
      </rPr>
      <t xml:space="preserve">
Текущий ремонт, поставка, монтаж (установка, сборка) оборудования вне работ строительства. Поставка мебели в Муниципальное бюджетное учреждение дополнительного образования Центр детского творчества, г. Жуковский, ул. Маяковского, д. 20</t>
    </r>
  </si>
  <si>
    <r>
      <rPr>
        <b/>
        <sz val="12"/>
        <rFont val="Times New Roman"/>
        <family val="1"/>
        <charset val="204"/>
      </rPr>
      <t>Мероприятие 03.55.1.</t>
    </r>
    <r>
      <rPr>
        <sz val="12"/>
        <rFont val="Times New Roman"/>
        <family val="1"/>
        <charset val="204"/>
      </rPr>
      <t xml:space="preserve">
Текущий ремонт Муниципального бюджетного учреждения дополнительного образования Центр детского творчества, г. Жуковский, ул. Маяковского, д. 20</t>
    </r>
  </si>
  <si>
    <r>
      <rPr>
        <b/>
        <sz val="12"/>
        <rFont val="Times New Roman"/>
        <family val="1"/>
        <charset val="204"/>
      </rPr>
      <t>Мероприятие 03.55.2.</t>
    </r>
    <r>
      <rPr>
        <sz val="12"/>
        <rFont val="Times New Roman"/>
        <family val="1"/>
        <charset val="204"/>
      </rPr>
      <t xml:space="preserve">
Поставка, монтаж (установка, сборка) оборудования вне работ строительства. Поставка мебели в Муниципальное бюджетное учреждение дополнительного образования Центр детского творчества, г. Жуковский, ул. Маяковского, д. 20</t>
    </r>
  </si>
  <si>
    <r>
      <rPr>
        <b/>
        <sz val="12"/>
        <rFont val="Times New Roman"/>
        <family val="1"/>
        <charset val="204"/>
      </rPr>
      <t>Мероприятие 03.56.</t>
    </r>
    <r>
      <rPr>
        <sz val="12"/>
        <rFont val="Times New Roman"/>
        <family val="1"/>
        <charset val="204"/>
      </rPr>
      <t xml:space="preserve">
Поставка, монтаж (установка, сборка) оборудования вне работ строительства. Поставка мебели в образовательные учреждения, г. Жуковский, ул. Фрунзе, д. 23</t>
    </r>
  </si>
  <si>
    <r>
      <t xml:space="preserve">Основное мероприятие 05. 
</t>
    </r>
    <r>
      <rPr>
        <sz val="12"/>
        <rFont val="Times New Roman"/>
        <family val="1"/>
        <charset val="204"/>
      </rPr>
      <t xml:space="preserve">Организация работ по поддержке и развитию промышленного потенциала на территории городских округов Московской области
</t>
    </r>
  </si>
  <si>
    <r>
      <t xml:space="preserve">Основное мероприятие 08.
</t>
    </r>
    <r>
      <rPr>
        <sz val="12"/>
        <rFont val="Times New Roman"/>
        <family val="1"/>
        <charset val="204"/>
      </rPr>
      <t>Стимулирование инвестиционной деятельности</t>
    </r>
    <r>
      <rPr>
        <b/>
        <sz val="12"/>
        <rFont val="Times New Roman"/>
        <family val="1"/>
        <charset val="204"/>
      </rPr>
      <t xml:space="preserve">
</t>
    </r>
  </si>
  <si>
    <r>
      <t xml:space="preserve">Основное мероприятие 50. 
</t>
    </r>
    <r>
      <rPr>
        <sz val="12"/>
        <rFont val="Times New Roman"/>
        <family val="1"/>
        <charset val="204"/>
      </rPr>
      <t xml:space="preserve">Оценка уровня эффективности, результативности, обеспечение гласности и прозрачности контрактной системы в сфере закупок
</t>
    </r>
  </si>
  <si>
    <r>
      <rPr>
        <b/>
        <sz val="12"/>
        <rFont val="Times New Roman"/>
        <family val="1"/>
        <charset val="204"/>
      </rPr>
      <t xml:space="preserve">Основное мероприятие 52. </t>
    </r>
    <r>
      <rPr>
        <sz val="12"/>
        <rFont val="Times New Roman"/>
        <family val="1"/>
        <charset val="204"/>
      </rPr>
      <t xml:space="preserve">
Развитие конкуренции в муниципальном образовании Московской области
</t>
    </r>
  </si>
  <si>
    <r>
      <rPr>
        <b/>
        <sz val="12"/>
        <rFont val="Times New Roman"/>
        <family val="1"/>
        <charset val="204"/>
      </rPr>
      <t xml:space="preserve">Мероприятие 02.04. </t>
    </r>
    <r>
      <rPr>
        <sz val="12"/>
        <rFont val="Times New Roman"/>
        <family val="1"/>
        <charset val="204"/>
      </rPr>
      <t xml:space="preserve">
Предоставление в аренду имущества, находящегося в муниципальной собственности, отнесенного к имуществу казны, субъектам малого и среднего предпринимательства, физическим лицам, не являющимся индивидуальными предпринимателями и применяющим специальный налоговый режим «налог на профессиональный доход», осуществляющим деятельность на территории Московской области, без проведения торгов</t>
    </r>
  </si>
  <si>
    <r>
      <t xml:space="preserve">Основное мероприятие 01.
</t>
    </r>
    <r>
      <rPr>
        <sz val="12"/>
        <rFont val="Times New Roman"/>
        <family val="1"/>
        <charset val="204"/>
      </rPr>
      <t xml:space="preserve">Развитие потребительского рынка на территории муниципального образования Московской области
</t>
    </r>
  </si>
  <si>
    <r>
      <rPr>
        <b/>
        <sz val="12"/>
        <rFont val="Times New Roman"/>
        <family val="1"/>
        <charset val="204"/>
      </rPr>
      <t>Мероприятие 01.01.</t>
    </r>
    <r>
      <rPr>
        <sz val="12"/>
        <rFont val="Times New Roman"/>
        <family val="1"/>
        <charset val="204"/>
      </rPr>
      <t xml:space="preserve">
Содействие вводу (строительству) новых современных объектов потребительского рынка в рамках реализации мероприятий, содействующих развитию торговой деятельности
</t>
    </r>
  </si>
  <si>
    <r>
      <rPr>
        <b/>
        <sz val="12"/>
        <rFont val="Times New Roman"/>
        <family val="1"/>
        <charset val="204"/>
      </rPr>
      <t>Мероприятие 01.02.</t>
    </r>
    <r>
      <rPr>
        <sz val="12"/>
        <rFont val="Times New Roman"/>
        <family val="1"/>
        <charset val="204"/>
      </rPr>
      <t xml:space="preserve">
Организация и проведение ярмарок с участием субъектов малого и среднего предпринимательства и производителей сельскохозяйственной продукции Московской области
</t>
    </r>
  </si>
  <si>
    <r>
      <rPr>
        <b/>
        <sz val="12"/>
        <rFont val="Times New Roman"/>
        <family val="1"/>
        <charset val="204"/>
      </rPr>
      <t>Мероприятие 01.06.</t>
    </r>
    <r>
      <rPr>
        <sz val="12"/>
        <rFont val="Times New Roman"/>
        <family val="1"/>
        <charset val="204"/>
      </rPr>
      <t xml:space="preserve">
Создание условий для обеспечения жителей городского округа услугами связи, общественного питания, торговли и бытового обслуживания
</t>
    </r>
  </si>
  <si>
    <r>
      <t xml:space="preserve">Основное мероприятие 51.
</t>
    </r>
    <r>
      <rPr>
        <sz val="12"/>
        <rFont val="Times New Roman"/>
        <family val="1"/>
        <charset val="204"/>
      </rPr>
      <t>Развитие сферы общественного  питания на территории муниципального образования Московской области</t>
    </r>
  </si>
  <si>
    <r>
      <rPr>
        <b/>
        <sz val="12"/>
        <rFont val="Times New Roman"/>
        <family val="1"/>
        <charset val="204"/>
      </rPr>
      <t>Мероприятие 51.01.</t>
    </r>
    <r>
      <rPr>
        <sz val="12"/>
        <rFont val="Times New Roman"/>
        <family val="1"/>
        <charset val="204"/>
      </rPr>
      <t xml:space="preserve">
Содействие увеличению уровня обеспеченности населения муниципального образования Московской области  предприятиями общественного питания</t>
    </r>
  </si>
  <si>
    <r>
      <t xml:space="preserve">Основное мероприятие 52.
</t>
    </r>
    <r>
      <rPr>
        <sz val="12"/>
        <rFont val="Times New Roman"/>
        <family val="1"/>
        <charset val="204"/>
      </rPr>
      <t>Развитие сферы бытовых услуг на территории муниципального образования Московской области</t>
    </r>
  </si>
  <si>
    <r>
      <rPr>
        <b/>
        <sz val="12"/>
        <rFont val="Times New Roman"/>
        <family val="1"/>
        <charset val="204"/>
      </rPr>
      <t>Мероприятие 52.01.</t>
    </r>
    <r>
      <rPr>
        <sz val="12"/>
        <rFont val="Times New Roman"/>
        <family val="1"/>
        <charset val="204"/>
      </rPr>
      <t xml:space="preserve">
Содействие увеличению уровня обеспеченности населения  муниципального образования Московской области предприятиями бытового обслуживания</t>
    </r>
  </si>
  <si>
    <r>
      <rPr>
        <b/>
        <sz val="12"/>
        <rFont val="Times New Roman"/>
        <family val="1"/>
        <charset val="204"/>
      </rPr>
      <t>Мероприятие 52.02.</t>
    </r>
    <r>
      <rPr>
        <sz val="12"/>
        <rFont val="Times New Roman"/>
        <family val="1"/>
        <charset val="204"/>
      </rPr>
      <t xml:space="preserve">
Развитие объектов дорожного и придорожного сервиса (автосервис, шиномонтаж, автомойка, автокомплекс, автотехцентр) на территории муниципального образования Московской области</t>
    </r>
  </si>
  <si>
    <r>
      <t xml:space="preserve">Основное мероприятие 53.
</t>
    </r>
    <r>
      <rPr>
        <sz val="12"/>
        <rFont val="Times New Roman"/>
        <family val="1"/>
        <charset val="204"/>
      </rPr>
      <t>Участие в организации региональной системы защиты прав потребителей</t>
    </r>
  </si>
  <si>
    <r>
      <rPr>
        <b/>
        <sz val="12"/>
        <rFont val="Times New Roman"/>
        <family val="1"/>
        <charset val="204"/>
      </rPr>
      <t>Мероприятие 53.01.</t>
    </r>
    <r>
      <rPr>
        <sz val="12"/>
        <rFont val="Times New Roman"/>
        <family val="1"/>
        <charset val="204"/>
      </rPr>
      <t xml:space="preserve">
Рассмотрение обращений и жалоб, консультация граждан по вопросам защиты прав потребителей</t>
    </r>
  </si>
  <si>
    <r>
      <rPr>
        <b/>
        <sz val="12"/>
        <rFont val="Times New Roman"/>
        <family val="1"/>
        <charset val="204"/>
      </rPr>
      <t>Мероприятие 53.02.</t>
    </r>
    <r>
      <rPr>
        <sz val="12"/>
        <rFont val="Times New Roman"/>
        <family val="1"/>
        <charset val="204"/>
      </rPr>
      <t xml:space="preserve">
Обращения в суды по вопросу защиты прав потребителей
</t>
    </r>
  </si>
  <si>
    <t>Ответственные исполнители подпрограмм</t>
  </si>
  <si>
    <t>Отдел развития предпринимательства и потребительского рынка Администрации городского округа Жуковский</t>
  </si>
  <si>
    <t>Муниципальное казенное учреждение "Мониторинг и организация закупок городского округа Жуковский"</t>
  </si>
  <si>
    <t>1. Создание благоприятного инвестиционного климата</t>
  </si>
  <si>
    <t>3. Создание благоприятных условий для развития малого и среднего предпринимательства в городском округе Жуковский</t>
  </si>
  <si>
    <t>Краткая характеристика подпрограмм</t>
  </si>
  <si>
    <t>3. Создание условий для реализации механизмов поддержки малого и среднего предпринимательства</t>
  </si>
  <si>
    <t xml:space="preserve">Цели муниципальной программы                   </t>
  </si>
  <si>
    <t>1. Содействие созданию и (или) развитию индустриальных (промышленных) парков, промышленных технопарков, инновационно-технологических центров, промышленных площадок, особых экономических зон, привлечение на территорию округа новых предприятий и организаций, повышение производительности труда и создание высокопроизводительных рабочих мест</t>
  </si>
  <si>
    <r>
      <t>Муниципальный заказчик муниципальной   программы</t>
    </r>
    <r>
      <rPr>
        <b/>
        <sz val="12"/>
        <rFont val="Times New Roman"/>
        <family val="1"/>
        <charset val="204"/>
      </rPr>
      <t xml:space="preserve">      </t>
    </r>
  </si>
  <si>
    <t>1000</t>
  </si>
  <si>
    <r>
      <rPr>
        <b/>
        <sz val="12"/>
        <rFont val="Times New Roman"/>
        <family val="1"/>
        <charset val="204"/>
      </rPr>
      <t>Мероприятие 01.07.</t>
    </r>
    <r>
      <rPr>
        <sz val="12"/>
        <rFont val="Times New Roman"/>
        <family val="1"/>
        <charset val="204"/>
      </rPr>
      <t xml:space="preserve">
Предоставление сельскохозяйственным товаропроизводителям и организациям потребительской кооперации (субъектам малого или среднего предпринимательства, физическим лицам, не являющимися индивидуальными предпринимателями и применяющими специальный налоговый режим «Налог на профессиональный доход») мест для размещения нестационарных торговых объектов без проведения торгов на льготных условиях или на безвозмездной основе</t>
    </r>
  </si>
  <si>
    <t>Итого 2024</t>
  </si>
  <si>
    <t>Итого 2024 год</t>
  </si>
  <si>
    <t>Организованы и проведены ярмарки, единиц</t>
  </si>
  <si>
    <r>
      <rPr>
        <b/>
        <sz val="12"/>
        <rFont val="Times New Roman"/>
        <family val="1"/>
        <charset val="204"/>
      </rPr>
      <t xml:space="preserve">Мероприятие 01.04.
</t>
    </r>
    <r>
      <rPr>
        <sz val="12"/>
        <rFont val="Times New Roman"/>
        <family val="1"/>
        <charset val="204"/>
      </rPr>
      <t>Развитие дистанционной торговли рынка на территории муниципального образования Московской области</t>
    </r>
  </si>
  <si>
    <r>
      <rPr>
        <b/>
        <sz val="12"/>
        <rFont val="Times New Roman"/>
        <family val="1"/>
        <charset val="204"/>
      </rPr>
      <t>Мероприятие 01.05.</t>
    </r>
    <r>
      <rPr>
        <sz val="12"/>
        <rFont val="Times New Roman"/>
        <family val="1"/>
        <charset val="204"/>
      </rPr>
      <t xml:space="preserve">
Разработка, согласование и утверждение в муниципальном образовании Московской области схем размещения нестационарных торговых объектов, а также демонтаж и утилизация нестационарных торговых объектов, размещение которых не соответствует схеме размещения нестационарных торговых объектов</t>
    </r>
  </si>
  <si>
    <t>Организованы и проведены мероприятия за счет средств бюджета муниципального образования, единиц</t>
  </si>
  <si>
    <t>Предоставлены места без проведения аукционов на льготных условиях или на безвозмездной основе, единиц</t>
  </si>
  <si>
    <r>
      <t xml:space="preserve">Мероприятие 01.08.
</t>
    </r>
    <r>
      <rPr>
        <sz val="12"/>
        <rFont val="Times New Roman"/>
        <family val="1"/>
        <charset val="204"/>
      </rPr>
      <t>Предоставление субъектам малого или среднего предпринимательства, физическими лицами, не являющимися индивидуальными предпринимателями и применяющими специальный налоговый режим «Налог на профессиональный доход» мест для размещения нестационарных торговых объектов без проведения торгов на льготных условиях при размещении и мобильного торгового объекта</t>
    </r>
  </si>
  <si>
    <t>Предоставлены места без проведения торгов на льготных условиях при организации мобильной торговли, единиц</t>
  </si>
  <si>
    <t>Поступило количество обращений и жалоб по вопросам защиты прав потребителей, единиц</t>
  </si>
  <si>
    <t>Количество обращений в суды по вопросам защиты прав потребителей, единиц</t>
  </si>
  <si>
    <t>2.1.7</t>
  </si>
  <si>
    <t>2.1.4.1</t>
  </si>
  <si>
    <t>2.1.4.2</t>
  </si>
  <si>
    <t>2.1.8</t>
  </si>
  <si>
    <t>2.1.9</t>
  </si>
  <si>
    <t>2.1.10</t>
  </si>
  <si>
    <t>2. Достижение устойчиво высоких темпов экономического роста, обеспечивающих повышение уровня жизни жителей Подмосковья</t>
  </si>
  <si>
    <t>4. Реализация мероприятий по созданию благоприятных условий для развития оптовой и розничной торговли, сферы общественного питания, сферы бытовых услуг и защиты прав потребителей</t>
  </si>
  <si>
    <t xml:space="preserve">Мероприятие 51.01. 
Мониторинг хода исполнения ключевых показателей развития конкуренции на товарных рынках муниципального образования Московской области
</t>
  </si>
  <si>
    <t xml:space="preserve">Мероприятие 51.02.
Организация и проведение опросов о состоянии и развитии конкуренции на товарных рынках муниципального образования Московской области
</t>
  </si>
  <si>
    <r>
      <rPr>
        <b/>
        <sz val="12"/>
        <rFont val="Times New Roman"/>
        <family val="1"/>
        <charset val="204"/>
      </rPr>
      <t xml:space="preserve">Основное мероприятие 51. </t>
    </r>
    <r>
      <rPr>
        <sz val="12"/>
        <rFont val="Times New Roman"/>
        <family val="1"/>
        <charset val="204"/>
      </rPr>
      <t xml:space="preserve">
Развитие конкуренции в муниципальном образовании Московской области
</t>
    </r>
  </si>
  <si>
    <t>4. Повышение социально-экономической эффективности потребительского рынка и услуг на территории городского округа Жуковский Московской области</t>
  </si>
  <si>
    <t>2. Развитие конкуренции, повышение эффективности, результативности контрактной системы в сфере закупок</t>
  </si>
  <si>
    <t>Достижение планового значения доли несостоявшихся закупок от общего количества конкурентных закупок, процент</t>
  </si>
  <si>
    <t>Достижение планового значения доли обоснованных, частично обоснованных жалоб, процент</t>
  </si>
  <si>
    <t>Достижение планового значения доли общей экономии денежных средств по результатам осуществления закупок, процент</t>
  </si>
  <si>
    <t>Достижение планового значения доли стоимости контрактов, заключенных с единственным поставщиком по несостоявшимся закупкам, процент</t>
  </si>
  <si>
    <t>Достижение планового значения доли закупок среди субъектов малого предпринимательства, социально ориентированных некоммерческих организаций, процент</t>
  </si>
  <si>
    <t>Площадь торговых объектов предприятий розничной торговли, тыс. кв. м</t>
  </si>
  <si>
    <t>Количество пунктов выдачи интернет-заказов и постаматов, единиц</t>
  </si>
  <si>
    <t>Нестационарные торговые объекты размещены на основании схем размещения нестационарных торговых объектов и договоров, единиц</t>
  </si>
  <si>
    <t>Количество посадочных мест на предприятиях общественного питания, посадочных мест</t>
  </si>
  <si>
    <t>Количество рабочих мест на предприятиях бытового обслуживания, рабочих мест</t>
  </si>
  <si>
    <t>Объекты дорожного и придорожного сервиса приведены в соответствие требованиям, нормам и стандартам действующего законодательства, единиц</t>
  </si>
  <si>
    <t>процент</t>
  </si>
  <si>
    <t>3.5</t>
  </si>
  <si>
    <t>Число договоров, заключенных с субъектами малого и среднего предпринимательства для размещения нестационарных торговых объектов на территории парков культуры и отдыха Московской области, без проведения торгов на льготных условиях при организации: мобильной торговли (в мобильных пунктах быстрого питания (фудтрках) и передвижных сооружения (тележках), торговли в киосках малых площадью до 9 кв. м включительно и торговых автоматах (вендинговых автоматах)</t>
  </si>
  <si>
    <t>единица</t>
  </si>
  <si>
    <t>кв.м/1000 жителей</t>
  </si>
  <si>
    <t>пос.мест/1000 жителей</t>
  </si>
  <si>
    <t>раб.мест/1000 жителей</t>
  </si>
  <si>
    <t>Количество резидентов, привлечённых на территорию индустриальных (промышленных) парков (за отчетный год), единиц</t>
  </si>
  <si>
    <t>Количество организаций, осуществляющих деятельность в сфере науки, технологии, техники и инноваций в целях реализации научных, научно-технических и инновационных проектов, единиц</t>
  </si>
  <si>
    <t>Предприятия городского округа, осуществившие промышленные экскурсии (за отчетный год), единиц</t>
  </si>
  <si>
    <r>
      <t xml:space="preserve">Мероприятие 08.01.
</t>
    </r>
    <r>
      <rPr>
        <sz val="12"/>
        <rFont val="Times New Roman"/>
        <family val="1"/>
        <charset val="204"/>
      </rPr>
      <t>Поддержка и стимулирование инвестиционной деятельности на территории городских округов Московской области</t>
    </r>
  </si>
  <si>
    <t>Привлечены инвесторы на территорию городского округа Московской области (за отчетный год), единиц</t>
  </si>
  <si>
    <r>
      <rPr>
        <b/>
        <sz val="12"/>
        <rFont val="Times New Roman"/>
        <family val="1"/>
        <charset val="204"/>
      </rPr>
      <t>Мероприятие 03.57.</t>
    </r>
    <r>
      <rPr>
        <sz val="12"/>
        <rFont val="Times New Roman"/>
        <family val="1"/>
        <charset val="204"/>
      </rPr>
      <t xml:space="preserve">
Текущий ремонт, поставка, монтаж (установка, сборка) оборудования вне работ строительства, поставка мебели в рамках мероприятия "Создание высокотехнологичного производственного центра для комплексной реализации проектов беспилотных авиационных систем" (Предоставление субсидии субъекту МСП на возмещение завтрат, связанных с созданием и (или) развитием высокотехнологичного производственного центра для комплексной реализации проектов беспилотных авиационных систем)</t>
    </r>
  </si>
  <si>
    <r>
      <rPr>
        <b/>
        <sz val="12"/>
        <rFont val="Times New Roman"/>
        <family val="1"/>
        <charset val="204"/>
      </rPr>
      <t>Мероприятие 03.58.</t>
    </r>
    <r>
      <rPr>
        <sz val="12"/>
        <rFont val="Times New Roman"/>
        <family val="1"/>
        <charset val="204"/>
      </rPr>
      <t xml:space="preserve">
Поставка, монтаж (установка, сборка) оборудования вне работ строительства. Поставка мебели в Муниципальное учреждение культуры драматический театр "Стрела" для детей и взрослых, г. Жуковский, ул. Кирова, д. 3</t>
    </r>
  </si>
  <si>
    <r>
      <rPr>
        <b/>
        <sz val="12"/>
        <rFont val="Times New Roman"/>
        <family val="1"/>
        <charset val="204"/>
      </rPr>
      <t>Мероприятие 03.59.</t>
    </r>
    <r>
      <rPr>
        <sz val="12"/>
        <rFont val="Times New Roman"/>
        <family val="1"/>
        <charset val="204"/>
      </rPr>
      <t xml:space="preserve">
Поставка, монтаж (установка, сборка) оборудования вне работ строительства. Поставка мебели в Муниципальное автономное учреждение культуры "Экспериментальный музыкально-драматический театр", г. Жуковский, ул. Лацкова, д. 2</t>
    </r>
  </si>
  <si>
    <r>
      <rPr>
        <b/>
        <sz val="12"/>
        <rFont val="Times New Roman"/>
        <family val="1"/>
        <charset val="204"/>
      </rPr>
      <t>Мероприятие 03.60.</t>
    </r>
    <r>
      <rPr>
        <sz val="12"/>
        <rFont val="Times New Roman"/>
        <family val="1"/>
        <charset val="204"/>
      </rPr>
      <t xml:space="preserve">
Поставка, монтаж (установка, сборка) оборудования вне работ строительства. Поставка мебели в Муниципальное бюджетное учреждение дополнительного образования "Жуковская детская школа искусств №1", г. Жуковский, ул. Молодежная, д. 10</t>
    </r>
  </si>
  <si>
    <r>
      <rPr>
        <b/>
        <sz val="12"/>
        <rFont val="Times New Roman"/>
        <family val="1"/>
        <charset val="204"/>
      </rPr>
      <t>Мероприятие 03.54.</t>
    </r>
    <r>
      <rPr>
        <sz val="12"/>
        <rFont val="Times New Roman"/>
        <family val="1"/>
        <charset val="204"/>
      </rPr>
      <t xml:space="preserve">
Текущий ремонт, поставка, монтаж (установка, сборка) оборудования вне работ строительства. Поставка мебели в Муниципальное бюджетное учреждение дополнительного образования "Жуковская детская школа искусств №2", г. Жуковский, ул. Амет-хан Султана, д. 5а</t>
    </r>
  </si>
  <si>
    <r>
      <rPr>
        <b/>
        <sz val="12"/>
        <rFont val="Times New Roman"/>
        <family val="1"/>
        <charset val="204"/>
      </rPr>
      <t>Мероприятие 03.54.1.</t>
    </r>
    <r>
      <rPr>
        <sz val="12"/>
        <rFont val="Times New Roman"/>
        <family val="1"/>
        <charset val="204"/>
      </rPr>
      <t xml:space="preserve">
Текущий ремонт Муниципального бюджетного учреждения дополнительного образования "Жуковская детская школа искусств №2", г. Жуковский, ул. Амет-хан Султана, д. 5а</t>
    </r>
  </si>
  <si>
    <r>
      <rPr>
        <b/>
        <sz val="12"/>
        <rFont val="Times New Roman"/>
        <family val="1"/>
        <charset val="204"/>
      </rPr>
      <t>Мероприятие 03.54.2.</t>
    </r>
    <r>
      <rPr>
        <sz val="12"/>
        <rFont val="Times New Roman"/>
        <family val="1"/>
        <charset val="204"/>
      </rPr>
      <t xml:space="preserve">
Поставка, монтаж (установка, сборка) оборудования вне работ строительства. Поставка мебели в Муниципальное бюджетное учреждение дополнительного образования "Жуковская детская школа искусств №2", г. Жуковский, ул. Амет-хан Султана, д. 5а</t>
    </r>
  </si>
  <si>
    <r>
      <t xml:space="preserve">Основное мероприятие 02.
</t>
    </r>
    <r>
      <rPr>
        <sz val="12"/>
        <rFont val="Times New Roman"/>
        <family val="1"/>
        <charset val="204"/>
      </rPr>
      <t>Реализация механизмов муниципальной поддержки субъектов малого и среднего предпринимательства</t>
    </r>
  </si>
  <si>
    <t>Мероприятие 02.03.
Частичная компенсация затрат субъектам малого и среднего предпринимательства, осуществляющим деятельность в сфере социального предпринимательства</t>
  </si>
  <si>
    <t>Число субъектов МСП в расчете на 10 тыс. человек населения</t>
  </si>
  <si>
    <t>Результат не предусмотрен</t>
  </si>
  <si>
    <t xml:space="preserve">02.01. </t>
  </si>
  <si>
    <t xml:space="preserve">08.01. </t>
  </si>
  <si>
    <t>03.01.,
05.01.</t>
  </si>
  <si>
    <t>02.01,
02.03.</t>
  </si>
  <si>
    <t>02.04.</t>
  </si>
  <si>
    <t>02.05.</t>
  </si>
  <si>
    <t>01.01.,
01.02.,
01.04.,
01.05.,
01.06.,
01.07.,
01.08.</t>
  </si>
  <si>
    <t>51.01.</t>
  </si>
  <si>
    <t>52.01.,
52.02.</t>
  </si>
  <si>
    <t>53.01.,
53.02.</t>
  </si>
  <si>
    <t>50.01.,
50.02.,
50.03.,
50.04.,
50.05.,
50.06.,
51.01.,
51.02.</t>
  </si>
  <si>
    <t>02.01.,
02.03.</t>
  </si>
  <si>
    <t>Количество созданных рабочих мест</t>
  </si>
  <si>
    <r>
      <t xml:space="preserve">Основное мероприятие 03.
</t>
    </r>
    <r>
      <rPr>
        <sz val="12"/>
        <rFont val="Times New Roman"/>
        <family val="1"/>
        <charset val="204"/>
      </rPr>
      <t>Осуществление мероприятий по реализации стратегий социально-экономического развития наукоградов Российской Федерации</t>
    </r>
  </si>
  <si>
    <r>
      <rPr>
        <b/>
        <sz val="12"/>
        <rFont val="Times New Roman"/>
        <family val="1"/>
        <charset val="204"/>
      </rPr>
      <t xml:space="preserve">Мероприятие 05.01.
</t>
    </r>
    <r>
      <rPr>
        <sz val="12"/>
        <rFont val="Times New Roman"/>
        <family val="1"/>
        <charset val="204"/>
      </rPr>
      <t>Создание новых рабочих мест за счет проводимых мероприятий направленных на расширение имеющихся производств</t>
    </r>
  </si>
  <si>
    <t>Количество субъектов МСП,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услуг), единиц</t>
  </si>
  <si>
    <t>Количество субъектов МСП, осуществляющих деятельность в сфере социального предпринимательства, получивших муниципальную поддержку, единиц</t>
  </si>
  <si>
    <t>Отдел по развитию культуры и туризму Управления развитием отраслей социальной сферы Администрации городского округа Жуковский</t>
  </si>
  <si>
    <t>Управление образования Администрации городского округа Жуковский</t>
  </si>
  <si>
    <t>7</t>
  </si>
  <si>
    <t>5879</t>
  </si>
  <si>
    <r>
      <rPr>
        <b/>
        <sz val="12"/>
        <rFont val="Times New Roman"/>
        <family val="1"/>
        <charset val="204"/>
      </rPr>
      <t xml:space="preserve">Мероприятие 02.05. </t>
    </r>
    <r>
      <rPr>
        <sz val="12"/>
        <rFont val="Times New Roman"/>
        <family val="1"/>
        <charset val="204"/>
      </rPr>
      <t xml:space="preserve">
Предоставление субъектам малого и среднего предпринимательства на территории парков культуры и отдыха городских округов Московской области мест для размещения нестационарных торговых объектов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</t>
    </r>
  </si>
  <si>
    <t>1. ПАСПОРТ МУНИЦИПАЛЬНОЙ ПРОГРАММЫ городского округа Жуковский «Предпринимательство»</t>
  </si>
  <si>
    <t xml:space="preserve">6. Перечень мероприятий подпрограммы I «Инвестиции»
</t>
  </si>
  <si>
    <t>7. Перечень мероприятий подпрограммы II «Развитие конкуренции»</t>
  </si>
  <si>
    <t>8. Перечень мероприятий подпрограммы III «Развитие малого и среднего предпринимательства»</t>
  </si>
  <si>
    <t>9. Перечень мероприятий подпрограммы IV «Развитие потребительского рынка и услуг»</t>
  </si>
  <si>
    <t>4. Целевые показатели муниципальной программы городского округа Жуковский «Предпринимательство»</t>
  </si>
  <si>
    <t>1
полугодие</t>
  </si>
  <si>
    <t>1
квартал</t>
  </si>
  <si>
    <t>9
месяцев</t>
  </si>
  <si>
    <t>12
месяцев</t>
  </si>
  <si>
    <t>Отраслевой</t>
  </si>
  <si>
    <t>Заместитель Главы городского округа Жуковский  А.В. Дунаевич</t>
  </si>
  <si>
    <t xml:space="preserve"> Цель подпрограммы II «Развитие конкуренции» - достижение устойчиво высоких темпов экономического роста, обеспечивающих повышение уровня жизни жителей Подмосковья</t>
  </si>
  <si>
    <t>Цель подпрограммы IV «Развитие потребительского рынка и услуг» - повышение социально-экономической эффективности потребительского рынка и услуг на территории городского округа Жуковский Московской области</t>
  </si>
  <si>
    <t>Орган, ответственный за достижение показателя</t>
  </si>
  <si>
    <t>Отдел инвестиций и инноваций Управления экономики, Отдел по развитию культуры и туризму Управления развитием отраслей социальной сферы Администрации городского округа Жуковский</t>
  </si>
  <si>
    <t>Отдел инвестиций и инноваций Управления экономики, отдел по развитию культуры и туризму Управления развитием отраслей социальной сферы Администрации городского округа Жуковский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</si>
</sst>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\-??_р_._-;_-@_-"/>
    <numFmt numFmtId="165" formatCode="_-* #,##0.00\ _₽_-;\-* #,##0.00\ _₽_-;_-* \-??\ _₽_-;_-@_-"/>
    <numFmt numFmtId="166" formatCode="0.0"/>
    <numFmt numFmtId="167" formatCode="#,##0.00000"/>
    <numFmt numFmtId="168" formatCode="#,##0.0"/>
  </numFmts>
  <fonts count="16" x14ac:knownFonts="1">
    <font>
      <sz val="11"/>
      <color rgb="FF000000"/>
      <name val="Calibri"/>
      <family val="2"/>
      <charset val="1"/>
    </font>
    <font>
      <sz val="8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/>
    <xf numFmtId="0" fontId="1" fillId="0" borderId="0" applyProtection="0"/>
    <xf numFmtId="0" fontId="2" fillId="0" borderId="0">
      <protection locked="0"/>
    </xf>
    <xf numFmtId="0" fontId="5" fillId="0" borderId="0"/>
    <xf numFmtId="164" fontId="5" fillId="0" borderId="0" applyBorder="0" applyProtection="0"/>
    <xf numFmtId="165" fontId="5" fillId="0" borderId="0" applyBorder="0" applyProtection="0"/>
    <xf numFmtId="165" fontId="5" fillId="0" borderId="0" applyBorder="0" applyProtection="0"/>
    <xf numFmtId="165" fontId="5" fillId="0" borderId="0" applyBorder="0" applyProtection="0"/>
    <xf numFmtId="165" fontId="5" fillId="0" borderId="0" applyBorder="0" applyProtection="0"/>
    <xf numFmtId="165" fontId="5" fillId="0" borderId="0" applyBorder="0" applyProtection="0"/>
    <xf numFmtId="0" fontId="7" fillId="0" borderId="0"/>
  </cellStyleXfs>
  <cellXfs count="136">
    <xf numFmtId="0" fontId="0" fillId="0" borderId="0" xfId="0"/>
    <xf numFmtId="0" fontId="6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1" fontId="4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2" fillId="0" borderId="0" xfId="0" applyFont="1"/>
    <xf numFmtId="0" fontId="4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vertical="center" wrapText="1"/>
    </xf>
    <xf numFmtId="4" fontId="12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 wrapText="1"/>
    </xf>
    <xf numFmtId="0" fontId="13" fillId="0" borderId="0" xfId="0" applyFont="1"/>
    <xf numFmtId="0" fontId="4" fillId="0" borderId="0" xfId="0" applyFont="1"/>
    <xf numFmtId="167" fontId="8" fillId="0" borderId="0" xfId="0" applyNumberFormat="1" applyFont="1"/>
    <xf numFmtId="167" fontId="3" fillId="0" borderId="2" xfId="0" applyNumberFormat="1" applyFont="1" applyBorder="1" applyAlignment="1">
      <alignment vertical="center" wrapText="1"/>
    </xf>
    <xf numFmtId="167" fontId="4" fillId="0" borderId="2" xfId="0" applyNumberFormat="1" applyFont="1" applyBorder="1" applyAlignment="1">
      <alignment vertical="center" wrapText="1"/>
    </xf>
    <xf numFmtId="168" fontId="4" fillId="0" borderId="2" xfId="0" applyNumberFormat="1" applyFont="1" applyBorder="1" applyAlignment="1">
      <alignment vertical="center" wrapText="1"/>
    </xf>
    <xf numFmtId="168" fontId="4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/>
    </xf>
    <xf numFmtId="168" fontId="4" fillId="0" borderId="2" xfId="0" applyNumberFormat="1" applyFont="1" applyBorder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167" fontId="4" fillId="0" borderId="2" xfId="11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2" xfId="0" applyFont="1" applyBorder="1" applyAlignment="1">
      <alignment horizontal="justify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167" fontId="4" fillId="0" borderId="8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7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67" fontId="4" fillId="0" borderId="2" xfId="11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</cellXfs>
  <cellStyles count="12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4" xfId="4" xr:uid="{00000000-0005-0000-0000-000004000000}"/>
    <cellStyle name="Обычный 5" xfId="11" xr:uid="{00000000-0005-0000-0000-000005000000}"/>
    <cellStyle name="Финансовый 2" xfId="5" xr:uid="{00000000-0005-0000-0000-000006000000}"/>
    <cellStyle name="Финансовый 3" xfId="6" xr:uid="{00000000-0005-0000-0000-000007000000}"/>
    <cellStyle name="Финансовый 4" xfId="7" xr:uid="{00000000-0005-0000-0000-000008000000}"/>
    <cellStyle name="Финансовый 5" xfId="8" xr:uid="{00000000-0005-0000-0000-000009000000}"/>
    <cellStyle name="Финансовый 5 2" xfId="9" xr:uid="{00000000-0005-0000-0000-00000A000000}"/>
    <cellStyle name="Финансовый 6" xfId="10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339933"/>
      <color rgb="FF00CC00"/>
      <color rgb="FF33CC33"/>
      <color rgb="FFBD9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K60"/>
  <sheetViews>
    <sheetView zoomScaleNormal="100" zoomScaleSheetLayoutView="50" zoomScalePageLayoutView="80" workbookViewId="0">
      <selection activeCell="B8" sqref="B8:G8"/>
    </sheetView>
  </sheetViews>
  <sheetFormatPr defaultRowHeight="15" x14ac:dyDescent="0.25"/>
  <cols>
    <col min="1" max="1" width="44.85546875" style="20" customWidth="1"/>
    <col min="2" max="7" width="34.28515625" style="20" customWidth="1"/>
    <col min="8" max="9" width="13.7109375" style="20" customWidth="1"/>
    <col min="10" max="10" width="9.140625" style="20"/>
    <col min="11" max="11" width="7.7109375" style="20" customWidth="1"/>
    <col min="12" max="16384" width="9.140625" style="20"/>
  </cols>
  <sheetData>
    <row r="1" spans="1:11" ht="23.25" customHeight="1" x14ac:dyDescent="0.25">
      <c r="A1" s="86" t="s">
        <v>282</v>
      </c>
      <c r="B1" s="86"/>
      <c r="C1" s="86"/>
      <c r="D1" s="86"/>
      <c r="E1" s="86"/>
      <c r="F1" s="86"/>
      <c r="G1" s="86"/>
      <c r="H1" s="35"/>
      <c r="I1" s="35"/>
      <c r="J1" s="35"/>
      <c r="K1" s="35"/>
    </row>
    <row r="2" spans="1:11" ht="22.5" customHeight="1" x14ac:dyDescent="0.25">
      <c r="A2" s="87"/>
      <c r="B2" s="87"/>
      <c r="C2" s="87"/>
      <c r="D2" s="87"/>
      <c r="E2" s="87"/>
      <c r="F2" s="87"/>
      <c r="G2" s="87"/>
      <c r="H2" s="36"/>
      <c r="I2" s="36"/>
      <c r="J2" s="36"/>
      <c r="K2" s="36"/>
    </row>
    <row r="3" spans="1:11" s="38" customFormat="1" ht="39.75" customHeight="1" x14ac:dyDescent="0.25">
      <c r="A3" s="32" t="s">
        <v>36</v>
      </c>
      <c r="B3" s="72" t="s">
        <v>293</v>
      </c>
      <c r="C3" s="72"/>
      <c r="D3" s="72"/>
      <c r="E3" s="72"/>
      <c r="F3" s="72"/>
      <c r="G3" s="72"/>
      <c r="H3" s="37"/>
      <c r="I3" s="37"/>
      <c r="J3" s="37"/>
      <c r="K3" s="37"/>
    </row>
    <row r="4" spans="1:11" s="38" customFormat="1" ht="39.75" customHeight="1" x14ac:dyDescent="0.25">
      <c r="A4" s="32" t="s">
        <v>199</v>
      </c>
      <c r="B4" s="72" t="s">
        <v>0</v>
      </c>
      <c r="C4" s="72"/>
      <c r="D4" s="72"/>
      <c r="E4" s="72"/>
      <c r="F4" s="72"/>
      <c r="G4" s="72"/>
      <c r="H4" s="37"/>
      <c r="I4" s="37"/>
      <c r="J4" s="37"/>
      <c r="K4" s="37"/>
    </row>
    <row r="5" spans="1:11" s="38" customFormat="1" ht="39.75" customHeight="1" x14ac:dyDescent="0.25">
      <c r="A5" s="69" t="s">
        <v>197</v>
      </c>
      <c r="B5" s="72" t="s">
        <v>193</v>
      </c>
      <c r="C5" s="72"/>
      <c r="D5" s="72"/>
      <c r="E5" s="72"/>
      <c r="F5" s="72"/>
      <c r="G5" s="72"/>
      <c r="H5" s="37"/>
      <c r="I5" s="37"/>
      <c r="J5" s="37"/>
      <c r="K5" s="37"/>
    </row>
    <row r="6" spans="1:11" s="38" customFormat="1" ht="39.75" customHeight="1" x14ac:dyDescent="0.25">
      <c r="A6" s="70"/>
      <c r="B6" s="66" t="s">
        <v>219</v>
      </c>
      <c r="C6" s="67"/>
      <c r="D6" s="67"/>
      <c r="E6" s="67"/>
      <c r="F6" s="67"/>
      <c r="G6" s="68"/>
      <c r="H6" s="37"/>
      <c r="I6" s="37"/>
      <c r="J6" s="37"/>
      <c r="K6" s="37"/>
    </row>
    <row r="7" spans="1:11" s="38" customFormat="1" ht="39.75" customHeight="1" x14ac:dyDescent="0.25">
      <c r="A7" s="70"/>
      <c r="B7" s="66" t="s">
        <v>194</v>
      </c>
      <c r="C7" s="67"/>
      <c r="D7" s="67"/>
      <c r="E7" s="67"/>
      <c r="F7" s="67"/>
      <c r="G7" s="68"/>
      <c r="H7" s="37"/>
      <c r="I7" s="37"/>
      <c r="J7" s="37"/>
      <c r="K7" s="37"/>
    </row>
    <row r="8" spans="1:11" s="38" customFormat="1" ht="39.75" customHeight="1" x14ac:dyDescent="0.25">
      <c r="A8" s="71"/>
      <c r="B8" s="66" t="s">
        <v>224</v>
      </c>
      <c r="C8" s="67"/>
      <c r="D8" s="67"/>
      <c r="E8" s="67"/>
      <c r="F8" s="67"/>
      <c r="G8" s="68"/>
      <c r="H8" s="37"/>
      <c r="I8" s="37"/>
      <c r="J8" s="37"/>
      <c r="K8" s="37"/>
    </row>
    <row r="9" spans="1:11" s="38" customFormat="1" ht="40.5" customHeight="1" x14ac:dyDescent="0.25">
      <c r="A9" s="39" t="s">
        <v>37</v>
      </c>
      <c r="B9" s="66" t="s">
        <v>190</v>
      </c>
      <c r="C9" s="67"/>
      <c r="D9" s="67"/>
      <c r="E9" s="67"/>
      <c r="F9" s="67"/>
      <c r="G9" s="68"/>
      <c r="H9" s="37"/>
      <c r="I9" s="37"/>
      <c r="J9" s="37"/>
      <c r="K9" s="37"/>
    </row>
    <row r="10" spans="1:11" s="38" customFormat="1" ht="40.5" customHeight="1" x14ac:dyDescent="0.25">
      <c r="A10" s="40" t="s">
        <v>38</v>
      </c>
      <c r="B10" s="72" t="s">
        <v>0</v>
      </c>
      <c r="C10" s="72"/>
      <c r="D10" s="72"/>
      <c r="E10" s="72"/>
      <c r="F10" s="72"/>
      <c r="G10" s="72"/>
      <c r="H10" s="37"/>
      <c r="I10" s="37"/>
      <c r="J10" s="37"/>
      <c r="K10" s="37"/>
    </row>
    <row r="11" spans="1:11" s="38" customFormat="1" ht="40.5" customHeight="1" x14ac:dyDescent="0.25">
      <c r="A11" s="40" t="s">
        <v>39</v>
      </c>
      <c r="B11" s="72" t="s">
        <v>192</v>
      </c>
      <c r="C11" s="72"/>
      <c r="D11" s="72"/>
      <c r="E11" s="72"/>
      <c r="F11" s="72"/>
      <c r="G11" s="72"/>
      <c r="H11" s="37"/>
      <c r="I11" s="37"/>
      <c r="J11" s="37"/>
      <c r="K11" s="37"/>
    </row>
    <row r="12" spans="1:11" s="38" customFormat="1" ht="40.5" customHeight="1" x14ac:dyDescent="0.25">
      <c r="A12" s="40" t="s">
        <v>40</v>
      </c>
      <c r="B12" s="72" t="s">
        <v>0</v>
      </c>
      <c r="C12" s="72"/>
      <c r="D12" s="72"/>
      <c r="E12" s="72"/>
      <c r="F12" s="72"/>
      <c r="G12" s="72"/>
      <c r="H12" s="37"/>
      <c r="I12" s="37"/>
      <c r="J12" s="37"/>
      <c r="K12" s="37"/>
    </row>
    <row r="13" spans="1:11" s="38" customFormat="1" ht="40.5" customHeight="1" x14ac:dyDescent="0.25">
      <c r="A13" s="40" t="s">
        <v>41</v>
      </c>
      <c r="B13" s="72" t="s">
        <v>191</v>
      </c>
      <c r="C13" s="72"/>
      <c r="D13" s="72"/>
      <c r="E13" s="72"/>
      <c r="F13" s="72"/>
      <c r="G13" s="72"/>
      <c r="H13" s="37"/>
      <c r="I13" s="37"/>
      <c r="J13" s="37"/>
      <c r="K13" s="37"/>
    </row>
    <row r="14" spans="1:11" s="38" customFormat="1" ht="45" customHeight="1" x14ac:dyDescent="0.25">
      <c r="A14" s="69" t="s">
        <v>195</v>
      </c>
      <c r="B14" s="72" t="s">
        <v>198</v>
      </c>
      <c r="C14" s="72"/>
      <c r="D14" s="72"/>
      <c r="E14" s="72"/>
      <c r="F14" s="72"/>
      <c r="G14" s="72"/>
      <c r="H14" s="37"/>
      <c r="I14" s="37"/>
      <c r="J14" s="37"/>
      <c r="K14" s="37"/>
    </row>
    <row r="15" spans="1:11" s="38" customFormat="1" ht="45" customHeight="1" x14ac:dyDescent="0.25">
      <c r="A15" s="70"/>
      <c r="B15" s="66" t="s">
        <v>225</v>
      </c>
      <c r="C15" s="67"/>
      <c r="D15" s="67"/>
      <c r="E15" s="67"/>
      <c r="F15" s="67"/>
      <c r="G15" s="68"/>
      <c r="H15" s="37"/>
      <c r="I15" s="37"/>
      <c r="J15" s="37"/>
      <c r="K15" s="37"/>
    </row>
    <row r="16" spans="1:11" s="38" customFormat="1" ht="45" customHeight="1" x14ac:dyDescent="0.25">
      <c r="A16" s="70"/>
      <c r="B16" s="66" t="s">
        <v>196</v>
      </c>
      <c r="C16" s="67"/>
      <c r="D16" s="67"/>
      <c r="E16" s="67"/>
      <c r="F16" s="67"/>
      <c r="G16" s="68"/>
      <c r="H16" s="37"/>
      <c r="I16" s="37"/>
      <c r="J16" s="37"/>
      <c r="K16" s="37"/>
    </row>
    <row r="17" spans="1:11" s="38" customFormat="1" ht="45" customHeight="1" x14ac:dyDescent="0.25">
      <c r="A17" s="71"/>
      <c r="B17" s="66" t="s">
        <v>220</v>
      </c>
      <c r="C17" s="67"/>
      <c r="D17" s="67"/>
      <c r="E17" s="67"/>
      <c r="F17" s="67"/>
      <c r="G17" s="68"/>
      <c r="H17" s="37"/>
      <c r="I17" s="37"/>
      <c r="J17" s="37"/>
      <c r="K17" s="37"/>
    </row>
    <row r="18" spans="1:11" s="38" customFormat="1" ht="47.25" customHeight="1" x14ac:dyDescent="0.25">
      <c r="A18" s="81" t="s">
        <v>42</v>
      </c>
      <c r="B18" s="77" t="s">
        <v>43</v>
      </c>
      <c r="C18" s="78"/>
      <c r="D18" s="78"/>
      <c r="E18" s="78"/>
      <c r="F18" s="78"/>
      <c r="G18" s="79"/>
      <c r="H18" s="37"/>
      <c r="I18" s="37"/>
      <c r="J18" s="37"/>
      <c r="K18" s="37"/>
    </row>
    <row r="19" spans="1:11" s="38" customFormat="1" ht="36" customHeight="1" x14ac:dyDescent="0.25">
      <c r="A19" s="82"/>
      <c r="B19" s="2" t="s">
        <v>44</v>
      </c>
      <c r="C19" s="2" t="s">
        <v>4</v>
      </c>
      <c r="D19" s="2" t="s">
        <v>5</v>
      </c>
      <c r="E19" s="2" t="s">
        <v>55</v>
      </c>
      <c r="F19" s="2" t="s">
        <v>56</v>
      </c>
      <c r="G19" s="2" t="s">
        <v>57</v>
      </c>
      <c r="I19" s="37"/>
      <c r="K19" s="37"/>
    </row>
    <row r="20" spans="1:11" s="38" customFormat="1" ht="45" customHeight="1" x14ac:dyDescent="0.25">
      <c r="A20" s="40" t="s">
        <v>45</v>
      </c>
      <c r="B20" s="34">
        <f>SUM(C20:G20)</f>
        <v>138049</v>
      </c>
      <c r="C20" s="34">
        <f>'1 П-мма Финансы'!F129+'2 П-мма Финансы'!F101+'3 П-мма Финансы'!F43+'4 П-мма Финансы '!F122</f>
        <v>13833.5</v>
      </c>
      <c r="D20" s="34">
        <f>'1 П-мма Финансы'!K129+'2 П-мма Финансы'!K101+'3 П-мма Финансы'!K43+'4 П-мма Финансы '!K122</f>
        <v>49987.7</v>
      </c>
      <c r="E20" s="34">
        <f>'1 П-мма Финансы'!P129+'2 П-мма Финансы'!P101+'3 П-мма Финансы'!P43+'4 П-мма Финансы '!P122</f>
        <v>22582.400000000001</v>
      </c>
      <c r="F20" s="34">
        <f>'1 П-мма Финансы'!Q129+'2 П-мма Финансы'!Q101+'3 П-мма Финансы'!Q43+'4 П-мма Финансы '!Q122</f>
        <v>25822.7</v>
      </c>
      <c r="G20" s="34">
        <f>'1 П-мма Финансы'!R129+'2 П-мма Финансы'!R101+'3 П-мма Финансы'!R43+'4 П-мма Финансы '!R122</f>
        <v>25822.7</v>
      </c>
      <c r="H20" s="41"/>
      <c r="I20" s="37"/>
      <c r="K20" s="37"/>
    </row>
    <row r="21" spans="1:11" s="38" customFormat="1" ht="45" customHeight="1" x14ac:dyDescent="0.25">
      <c r="A21" s="40" t="s">
        <v>46</v>
      </c>
      <c r="B21" s="34">
        <f t="shared" ref="B21:B23" si="0">SUM(C21:G21)</f>
        <v>159381.90000000002</v>
      </c>
      <c r="C21" s="34">
        <f>'1 П-мма Финансы'!F130+'2 П-мма Финансы'!F102+'3 П-мма Финансы'!F44+'4 П-мма Финансы '!F123</f>
        <v>17606.099999999999</v>
      </c>
      <c r="D21" s="34">
        <f>'1 П-мма Финансы'!K130+'2 П-мма Финансы'!K102+'3 П-мма Финансы'!K44+'4 П-мма Финансы '!K123</f>
        <v>63620.700000000004</v>
      </c>
      <c r="E21" s="34">
        <f>'1 П-мма Финансы'!P130+'2 П-мма Финансы'!P102+'3 П-мма Финансы'!P44+'4 П-мма Финансы '!P123</f>
        <v>26509.7</v>
      </c>
      <c r="F21" s="34">
        <f>'1 П-мма Финансы'!Q130+'2 П-мма Финансы'!Q102+'3 П-мма Финансы'!Q44+'4 П-мма Финансы '!Q123</f>
        <v>25822.7</v>
      </c>
      <c r="G21" s="34">
        <f>'1 П-мма Финансы'!R130+'2 П-мма Финансы'!R102+'3 П-мма Финансы'!R44+'4 П-мма Финансы '!R123</f>
        <v>25822.7</v>
      </c>
      <c r="H21" s="41"/>
      <c r="I21" s="37"/>
      <c r="K21" s="37"/>
    </row>
    <row r="22" spans="1:11" s="38" customFormat="1" ht="45" customHeight="1" x14ac:dyDescent="0.25">
      <c r="A22" s="40" t="s">
        <v>6</v>
      </c>
      <c r="B22" s="34">
        <f t="shared" si="0"/>
        <v>46737.392000000007</v>
      </c>
      <c r="C22" s="34">
        <f>'1 П-мма Финансы'!F131+'2 П-мма Финансы'!F103+'3 П-мма Финансы'!F45+'4 П-мма Финансы '!F124</f>
        <v>5127.692</v>
      </c>
      <c r="D22" s="34">
        <f>'1 П-мма Финансы'!K131+'2 П-мма Финансы'!K103+'3 П-мма Финансы'!K45+'4 П-мма Финансы '!K124</f>
        <v>16068.7</v>
      </c>
      <c r="E22" s="34">
        <f>'1 П-мма Финансы'!P131+'2 П-мма Финансы'!P103+'3 П-мма Финансы'!P45+'4 П-мма Финансы '!P124</f>
        <v>8295.4</v>
      </c>
      <c r="F22" s="34">
        <f>'1 П-мма Финансы'!Q131+'2 П-мма Финансы'!Q103+'3 П-мма Финансы'!Q45+'4 П-мма Финансы '!Q124</f>
        <v>8622.7999999999993</v>
      </c>
      <c r="G22" s="34">
        <f>'1 П-мма Финансы'!R131+'2 П-мма Финансы'!R103+'3 П-мма Финансы'!R45+'4 П-мма Финансы '!R124</f>
        <v>8622.7999999999993</v>
      </c>
      <c r="H22" s="41"/>
      <c r="I22" s="37"/>
      <c r="K22" s="37"/>
    </row>
    <row r="23" spans="1:11" s="38" customFormat="1" ht="45" customHeight="1" x14ac:dyDescent="0.25">
      <c r="A23" s="40" t="s">
        <v>7</v>
      </c>
      <c r="B23" s="34">
        <f t="shared" si="0"/>
        <v>12500</v>
      </c>
      <c r="C23" s="34">
        <f>'1 П-мма Финансы'!F132+'2 П-мма Финансы'!F104+'3 П-мма Финансы'!F46+'4 П-мма Финансы '!F125</f>
        <v>2500</v>
      </c>
      <c r="D23" s="34">
        <f>'1 П-мма Финансы'!K132+'2 П-мма Финансы'!K104+'3 П-мма Финансы'!K46+'4 П-мма Финансы '!K125</f>
        <v>2500</v>
      </c>
      <c r="E23" s="34">
        <f>'1 П-мма Финансы'!P132+'2 П-мма Финансы'!P104+'3 П-мма Финансы'!P46+'4 П-мма Финансы '!P125</f>
        <v>2500</v>
      </c>
      <c r="F23" s="34">
        <f>'1 П-мма Финансы'!Q132+'2 П-мма Финансы'!Q104+'3 П-мма Финансы'!Q46+'4 П-мма Финансы '!Q125</f>
        <v>2500</v>
      </c>
      <c r="G23" s="34">
        <f>'1 П-мма Финансы'!R132+'2 П-мма Финансы'!R104+'3 П-мма Финансы'!R46+'4 П-мма Финансы '!R125</f>
        <v>2500</v>
      </c>
      <c r="H23" s="41"/>
      <c r="I23" s="37"/>
      <c r="K23" s="37"/>
    </row>
    <row r="24" spans="1:11" s="38" customFormat="1" ht="45" customHeight="1" x14ac:dyDescent="0.25">
      <c r="A24" s="40" t="s">
        <v>47</v>
      </c>
      <c r="B24" s="34">
        <f>SUM(B20:B23)</f>
        <v>356668.29200000002</v>
      </c>
      <c r="C24" s="34">
        <f t="shared" ref="C24:G24" si="1">SUM(C20:C23)</f>
        <v>39067.292000000001</v>
      </c>
      <c r="D24" s="34">
        <f t="shared" si="1"/>
        <v>132177.09999999998</v>
      </c>
      <c r="E24" s="34">
        <f t="shared" si="1"/>
        <v>59887.500000000007</v>
      </c>
      <c r="F24" s="34">
        <f t="shared" si="1"/>
        <v>62768.2</v>
      </c>
      <c r="G24" s="34">
        <f t="shared" si="1"/>
        <v>62768.2</v>
      </c>
      <c r="H24" s="41"/>
      <c r="I24" s="37"/>
      <c r="K24" s="37"/>
    </row>
    <row r="25" spans="1:11" x14ac:dyDescent="0.25">
      <c r="C25" s="42"/>
      <c r="D25" s="42"/>
      <c r="E25" s="42"/>
      <c r="F25" s="42"/>
      <c r="G25" s="42"/>
    </row>
    <row r="27" spans="1:11" ht="15.75" x14ac:dyDescent="0.25">
      <c r="A27" s="43" t="s">
        <v>48</v>
      </c>
    </row>
    <row r="28" spans="1:11" ht="15.75" x14ac:dyDescent="0.25">
      <c r="E28" s="2" t="s">
        <v>1</v>
      </c>
      <c r="F28" s="2" t="s">
        <v>2</v>
      </c>
      <c r="G28" s="2" t="s">
        <v>3</v>
      </c>
      <c r="H28" s="2" t="s">
        <v>4</v>
      </c>
      <c r="I28" s="2" t="s">
        <v>5</v>
      </c>
    </row>
    <row r="29" spans="1:11" ht="15.75" customHeight="1" x14ac:dyDescent="0.25">
      <c r="A29" s="80" t="s">
        <v>11</v>
      </c>
      <c r="B29" s="80" t="s">
        <v>12</v>
      </c>
      <c r="C29" s="80" t="s">
        <v>13</v>
      </c>
      <c r="D29" s="80" t="s">
        <v>14</v>
      </c>
      <c r="E29" s="80" t="s">
        <v>15</v>
      </c>
      <c r="F29" s="80"/>
      <c r="G29" s="80"/>
      <c r="H29" s="80"/>
      <c r="I29" s="80"/>
    </row>
    <row r="30" spans="1:11" ht="15.75" x14ac:dyDescent="0.25">
      <c r="A30" s="80"/>
      <c r="B30" s="80"/>
      <c r="C30" s="80"/>
      <c r="D30" s="80"/>
      <c r="E30" s="2" t="s">
        <v>4</v>
      </c>
      <c r="F30" s="4" t="s">
        <v>5</v>
      </c>
      <c r="G30" s="2" t="s">
        <v>55</v>
      </c>
      <c r="H30" s="2" t="s">
        <v>56</v>
      </c>
      <c r="I30" s="2" t="s">
        <v>57</v>
      </c>
    </row>
    <row r="31" spans="1:11" ht="15.75" x14ac:dyDescent="0.25">
      <c r="A31" s="2">
        <v>2</v>
      </c>
      <c r="B31" s="2">
        <v>3</v>
      </c>
      <c r="C31" s="2">
        <v>4</v>
      </c>
      <c r="D31" s="2">
        <v>5</v>
      </c>
      <c r="E31" s="2">
        <v>6</v>
      </c>
      <c r="F31" s="4">
        <v>7</v>
      </c>
      <c r="G31" s="2">
        <v>8</v>
      </c>
      <c r="H31" s="2">
        <v>9</v>
      </c>
      <c r="I31" s="2">
        <v>10</v>
      </c>
    </row>
    <row r="32" spans="1:11" ht="15.75" customHeight="1" x14ac:dyDescent="0.25">
      <c r="A32" s="83" t="s">
        <v>18</v>
      </c>
      <c r="B32" s="74" t="s">
        <v>52</v>
      </c>
      <c r="C32" s="1" t="s">
        <v>8</v>
      </c>
      <c r="D32" s="5">
        <f>SUM(D33:D36)</f>
        <v>277304.09999999998</v>
      </c>
      <c r="E32" s="5">
        <f t="shared" ref="E32:H32" si="2">SUM(E33:E36)</f>
        <v>35471.299999999996</v>
      </c>
      <c r="F32" s="5">
        <f t="shared" si="2"/>
        <v>128177.09999999999</v>
      </c>
      <c r="G32" s="5">
        <f t="shared" si="2"/>
        <v>55387.500000000007</v>
      </c>
      <c r="H32" s="5">
        <f t="shared" si="2"/>
        <v>58268.200000000004</v>
      </c>
      <c r="I32" s="5">
        <f t="shared" ref="I32" si="3">I33+I34+I35+I36</f>
        <v>58268.200000000004</v>
      </c>
    </row>
    <row r="33" spans="1:9" ht="63.75" customHeight="1" x14ac:dyDescent="0.25">
      <c r="A33" s="84"/>
      <c r="B33" s="75"/>
      <c r="C33" s="3" t="s">
        <v>10</v>
      </c>
      <c r="D33" s="5">
        <f>SUM(E33:H33)</f>
        <v>112226.3</v>
      </c>
      <c r="E33" s="5">
        <f>'1 П-мма Финансы'!F129</f>
        <v>13833.5</v>
      </c>
      <c r="F33" s="5">
        <f>'1 П-мма Финансы'!K129</f>
        <v>49987.7</v>
      </c>
      <c r="G33" s="5">
        <f>'1 П-мма Финансы'!P129</f>
        <v>22582.400000000001</v>
      </c>
      <c r="H33" s="5">
        <f>'1 П-мма Финансы'!Q129</f>
        <v>25822.7</v>
      </c>
      <c r="I33" s="5">
        <f>'1 П-мма Финансы'!R129</f>
        <v>25822.7</v>
      </c>
    </row>
    <row r="34" spans="1:9" ht="51" customHeight="1" x14ac:dyDescent="0.25">
      <c r="A34" s="84"/>
      <c r="B34" s="75"/>
      <c r="C34" s="3" t="s">
        <v>9</v>
      </c>
      <c r="D34" s="5">
        <f t="shared" ref="D34:D36" si="4">SUM(E34:H34)</f>
        <v>133559.20000000001</v>
      </c>
      <c r="E34" s="5">
        <f>'1 П-мма Финансы'!F130</f>
        <v>17606.099999999999</v>
      </c>
      <c r="F34" s="5">
        <f>'1 П-мма Финансы'!K130</f>
        <v>63620.700000000004</v>
      </c>
      <c r="G34" s="5">
        <f>'1 П-мма Финансы'!P130</f>
        <v>26509.7</v>
      </c>
      <c r="H34" s="5">
        <f>'1 П-мма Финансы'!Q130</f>
        <v>25822.7</v>
      </c>
      <c r="I34" s="5">
        <f>'1 П-мма Финансы'!R130</f>
        <v>25822.7</v>
      </c>
    </row>
    <row r="35" spans="1:9" ht="76.5" customHeight="1" x14ac:dyDescent="0.25">
      <c r="A35" s="84"/>
      <c r="B35" s="75"/>
      <c r="C35" s="3" t="s">
        <v>6</v>
      </c>
      <c r="D35" s="5">
        <f t="shared" si="4"/>
        <v>31518.600000000002</v>
      </c>
      <c r="E35" s="5">
        <f>'1 П-мма Финансы'!F131</f>
        <v>4031.7000000000003</v>
      </c>
      <c r="F35" s="5">
        <f>'1 П-мма Финансы'!K131</f>
        <v>14568.7</v>
      </c>
      <c r="G35" s="5">
        <f>'1 П-мма Финансы'!P131</f>
        <v>6295.4</v>
      </c>
      <c r="H35" s="5">
        <f>'1 П-мма Финансы'!Q131</f>
        <v>6622.8</v>
      </c>
      <c r="I35" s="5">
        <f>'1 П-мма Финансы'!R131</f>
        <v>6622.8</v>
      </c>
    </row>
    <row r="36" spans="1:9" ht="51" customHeight="1" x14ac:dyDescent="0.25">
      <c r="A36" s="85"/>
      <c r="B36" s="76"/>
      <c r="C36" s="3" t="s">
        <v>7</v>
      </c>
      <c r="D36" s="5">
        <f t="shared" si="4"/>
        <v>0</v>
      </c>
      <c r="E36" s="5">
        <f>'1 П-мма Финансы'!F132</f>
        <v>0</v>
      </c>
      <c r="F36" s="5">
        <f>'1 П-мма Финансы'!K132</f>
        <v>0</v>
      </c>
      <c r="G36" s="5">
        <f>'1 П-мма Финансы'!P132</f>
        <v>0</v>
      </c>
      <c r="H36" s="5">
        <f>'1 П-мма Финансы'!Q132</f>
        <v>0</v>
      </c>
      <c r="I36" s="5">
        <f>'1 П-мма Финансы'!R132</f>
        <v>0</v>
      </c>
    </row>
    <row r="37" spans="1:9" x14ac:dyDescent="0.25">
      <c r="D37" s="42"/>
      <c r="E37" s="42"/>
      <c r="F37" s="42"/>
      <c r="G37" s="42"/>
      <c r="H37" s="42"/>
      <c r="I37" s="42"/>
    </row>
    <row r="38" spans="1:9" x14ac:dyDescent="0.25">
      <c r="A38" s="44" t="s">
        <v>101</v>
      </c>
      <c r="D38" s="42"/>
      <c r="E38" s="42"/>
      <c r="F38" s="42"/>
      <c r="G38" s="42"/>
      <c r="H38" s="42"/>
      <c r="I38" s="42"/>
    </row>
    <row r="39" spans="1:9" x14ac:dyDescent="0.25">
      <c r="D39" s="42"/>
      <c r="E39" s="42"/>
      <c r="F39" s="42"/>
      <c r="G39" s="42"/>
      <c r="H39" s="42"/>
      <c r="I39" s="42"/>
    </row>
    <row r="40" spans="1:9" ht="15.75" x14ac:dyDescent="0.25">
      <c r="A40" s="73" t="s">
        <v>21</v>
      </c>
      <c r="B40" s="74" t="s">
        <v>52</v>
      </c>
      <c r="C40" s="1" t="s">
        <v>8</v>
      </c>
      <c r="D40" s="5">
        <f>SUM(D41:D44)</f>
        <v>0</v>
      </c>
      <c r="E40" s="5">
        <f t="shared" ref="E40" si="5">SUM(E41:E44)</f>
        <v>0</v>
      </c>
      <c r="F40" s="5">
        <f t="shared" ref="F40" si="6">SUM(F41:F44)</f>
        <v>0</v>
      </c>
      <c r="G40" s="5">
        <f t="shared" ref="G40" si="7">SUM(G41:G44)</f>
        <v>0</v>
      </c>
      <c r="H40" s="5">
        <f t="shared" ref="H40" si="8">SUM(H41:H44)</f>
        <v>0</v>
      </c>
      <c r="I40" s="5">
        <f t="shared" ref="I40" si="9">SUM(I41:I44)</f>
        <v>0</v>
      </c>
    </row>
    <row r="41" spans="1:9" ht="25.5" x14ac:dyDescent="0.25">
      <c r="A41" s="73"/>
      <c r="B41" s="75"/>
      <c r="C41" s="3" t="s">
        <v>10</v>
      </c>
      <c r="D41" s="5">
        <f>SUM(E41:I41)</f>
        <v>0</v>
      </c>
      <c r="E41" s="5">
        <f>'2 П-мма Финансы'!F101</f>
        <v>0</v>
      </c>
      <c r="F41" s="5">
        <f>'2 П-мма Финансы'!K101</f>
        <v>0</v>
      </c>
      <c r="G41" s="5">
        <f>'2 П-мма Финансы'!P101</f>
        <v>0</v>
      </c>
      <c r="H41" s="5">
        <f>'2 П-мма Финансы'!Q101</f>
        <v>0</v>
      </c>
      <c r="I41" s="5">
        <f>'2 П-мма Финансы'!R101</f>
        <v>0</v>
      </c>
    </row>
    <row r="42" spans="1:9" ht="15.75" x14ac:dyDescent="0.25">
      <c r="A42" s="73"/>
      <c r="B42" s="75"/>
      <c r="C42" s="3" t="s">
        <v>9</v>
      </c>
      <c r="D42" s="5">
        <f t="shared" ref="D42:D44" si="10">SUM(E42:I42)</f>
        <v>0</v>
      </c>
      <c r="E42" s="5">
        <f>'2 П-мма Финансы'!F102</f>
        <v>0</v>
      </c>
      <c r="F42" s="5">
        <f>'2 П-мма Финансы'!K102</f>
        <v>0</v>
      </c>
      <c r="G42" s="5">
        <f>'2 П-мма Финансы'!P102</f>
        <v>0</v>
      </c>
      <c r="H42" s="5">
        <f>'2 П-мма Финансы'!Q102</f>
        <v>0</v>
      </c>
      <c r="I42" s="5">
        <f>'2 П-мма Финансы'!R102</f>
        <v>0</v>
      </c>
    </row>
    <row r="43" spans="1:9" ht="25.5" x14ac:dyDescent="0.25">
      <c r="A43" s="73"/>
      <c r="B43" s="75"/>
      <c r="C43" s="3" t="s">
        <v>6</v>
      </c>
      <c r="D43" s="5">
        <f t="shared" si="10"/>
        <v>0</v>
      </c>
      <c r="E43" s="5">
        <f>'2 П-мма Финансы'!F103</f>
        <v>0</v>
      </c>
      <c r="F43" s="5">
        <f>'2 П-мма Финансы'!K103</f>
        <v>0</v>
      </c>
      <c r="G43" s="5">
        <f>'2 П-мма Финансы'!P103</f>
        <v>0</v>
      </c>
      <c r="H43" s="5">
        <f>'2 П-мма Финансы'!Q103</f>
        <v>0</v>
      </c>
      <c r="I43" s="5">
        <f>'2 П-мма Финансы'!R103</f>
        <v>0</v>
      </c>
    </row>
    <row r="44" spans="1:9" ht="15.75" x14ac:dyDescent="0.25">
      <c r="A44" s="73"/>
      <c r="B44" s="76"/>
      <c r="C44" s="3" t="s">
        <v>7</v>
      </c>
      <c r="D44" s="5">
        <f t="shared" si="10"/>
        <v>0</v>
      </c>
      <c r="E44" s="5">
        <f>'2 П-мма Финансы'!F104</f>
        <v>0</v>
      </c>
      <c r="F44" s="5">
        <f>'2 П-мма Финансы'!K104</f>
        <v>0</v>
      </c>
      <c r="G44" s="5">
        <f>'2 П-мма Финансы'!P104</f>
        <v>0</v>
      </c>
      <c r="H44" s="5">
        <f>'2 П-мма Финансы'!Q104</f>
        <v>0</v>
      </c>
      <c r="I44" s="5">
        <f>'2 П-мма Финансы'!R104</f>
        <v>0</v>
      </c>
    </row>
    <row r="45" spans="1:9" x14ac:dyDescent="0.25">
      <c r="D45" s="42"/>
      <c r="E45" s="42"/>
      <c r="F45" s="42"/>
      <c r="G45" s="42"/>
      <c r="H45" s="42"/>
      <c r="I45" s="42"/>
    </row>
    <row r="46" spans="1:9" x14ac:dyDescent="0.25">
      <c r="A46" s="44" t="s">
        <v>100</v>
      </c>
      <c r="D46" s="42"/>
      <c r="E46" s="42"/>
      <c r="F46" s="42"/>
      <c r="G46" s="42"/>
      <c r="H46" s="42"/>
      <c r="I46" s="42"/>
    </row>
    <row r="47" spans="1:9" x14ac:dyDescent="0.25">
      <c r="D47" s="42"/>
      <c r="E47" s="42"/>
      <c r="F47" s="42"/>
      <c r="G47" s="42"/>
      <c r="H47" s="42"/>
      <c r="I47" s="42"/>
    </row>
    <row r="48" spans="1:9" ht="15.75" x14ac:dyDescent="0.25">
      <c r="A48" s="73" t="s">
        <v>22</v>
      </c>
      <c r="B48" s="74" t="s">
        <v>52</v>
      </c>
      <c r="C48" s="1" t="s">
        <v>8</v>
      </c>
      <c r="D48" s="5">
        <f>SUM(D49:D52)</f>
        <v>8595.9920000000002</v>
      </c>
      <c r="E48" s="5">
        <f t="shared" ref="E48:I48" si="11">SUM(E49:E52)</f>
        <v>1095.992</v>
      </c>
      <c r="F48" s="5">
        <f t="shared" si="11"/>
        <v>1500</v>
      </c>
      <c r="G48" s="5">
        <f t="shared" si="11"/>
        <v>2000</v>
      </c>
      <c r="H48" s="5">
        <f t="shared" si="11"/>
        <v>2000</v>
      </c>
      <c r="I48" s="5">
        <f t="shared" si="11"/>
        <v>2000</v>
      </c>
    </row>
    <row r="49" spans="1:9" ht="25.5" x14ac:dyDescent="0.25">
      <c r="A49" s="73"/>
      <c r="B49" s="75"/>
      <c r="C49" s="3" t="s">
        <v>10</v>
      </c>
      <c r="D49" s="5">
        <f>SUM(E49:I49)</f>
        <v>0</v>
      </c>
      <c r="E49" s="5">
        <f>'3 П-мма Финансы'!F43</f>
        <v>0</v>
      </c>
      <c r="F49" s="5">
        <f>'3 П-мма Финансы'!K43</f>
        <v>0</v>
      </c>
      <c r="G49" s="5">
        <f>'3 П-мма Финансы'!P43</f>
        <v>0</v>
      </c>
      <c r="H49" s="5">
        <f>'3 П-мма Финансы'!Q43</f>
        <v>0</v>
      </c>
      <c r="I49" s="5">
        <f>'3 П-мма Финансы'!R43</f>
        <v>0</v>
      </c>
    </row>
    <row r="50" spans="1:9" ht="15.75" x14ac:dyDescent="0.25">
      <c r="A50" s="73"/>
      <c r="B50" s="75"/>
      <c r="C50" s="3" t="s">
        <v>9</v>
      </c>
      <c r="D50" s="5">
        <f t="shared" ref="D50:D52" si="12">SUM(E50:I50)</f>
        <v>0</v>
      </c>
      <c r="E50" s="5">
        <f>'3 П-мма Финансы'!F44</f>
        <v>0</v>
      </c>
      <c r="F50" s="5">
        <f>'3 П-мма Финансы'!K44</f>
        <v>0</v>
      </c>
      <c r="G50" s="5">
        <f>'3 П-мма Финансы'!P44</f>
        <v>0</v>
      </c>
      <c r="H50" s="5">
        <f>'3 П-мма Финансы'!Q44</f>
        <v>0</v>
      </c>
      <c r="I50" s="5">
        <f>'3 П-мма Финансы'!R44</f>
        <v>0</v>
      </c>
    </row>
    <row r="51" spans="1:9" ht="25.5" x14ac:dyDescent="0.25">
      <c r="A51" s="73"/>
      <c r="B51" s="75"/>
      <c r="C51" s="3" t="s">
        <v>6</v>
      </c>
      <c r="D51" s="5">
        <f t="shared" si="12"/>
        <v>8595.9920000000002</v>
      </c>
      <c r="E51" s="5">
        <f>'3 П-мма Финансы'!F45</f>
        <v>1095.992</v>
      </c>
      <c r="F51" s="5">
        <f>'3 П-мма Финансы'!K45</f>
        <v>1500</v>
      </c>
      <c r="G51" s="5">
        <f>'3 П-мма Финансы'!P45</f>
        <v>2000</v>
      </c>
      <c r="H51" s="5">
        <f>'3 П-мма Финансы'!Q45</f>
        <v>2000</v>
      </c>
      <c r="I51" s="5">
        <f>'3 П-мма Финансы'!R45</f>
        <v>2000</v>
      </c>
    </row>
    <row r="52" spans="1:9" ht="15.75" x14ac:dyDescent="0.25">
      <c r="A52" s="73"/>
      <c r="B52" s="76"/>
      <c r="C52" s="3" t="s">
        <v>7</v>
      </c>
      <c r="D52" s="5">
        <f t="shared" si="12"/>
        <v>0</v>
      </c>
      <c r="E52" s="5">
        <f>'3 П-мма Финансы'!F46</f>
        <v>0</v>
      </c>
      <c r="F52" s="5">
        <f>'3 П-мма Финансы'!K46</f>
        <v>0</v>
      </c>
      <c r="G52" s="5">
        <f>'3 П-мма Финансы'!P46</f>
        <v>0</v>
      </c>
      <c r="H52" s="5">
        <f>'3 П-мма Финансы'!Q46</f>
        <v>0</v>
      </c>
      <c r="I52" s="5">
        <f>'3 П-мма Финансы'!R46</f>
        <v>0</v>
      </c>
    </row>
    <row r="53" spans="1:9" x14ac:dyDescent="0.25">
      <c r="D53" s="42"/>
      <c r="E53" s="42"/>
      <c r="F53" s="42"/>
      <c r="G53" s="42"/>
      <c r="H53" s="42"/>
      <c r="I53" s="42"/>
    </row>
    <row r="54" spans="1:9" x14ac:dyDescent="0.25">
      <c r="A54" s="44" t="s">
        <v>49</v>
      </c>
      <c r="D54" s="42"/>
      <c r="E54" s="42"/>
      <c r="F54" s="42"/>
      <c r="G54" s="42"/>
      <c r="H54" s="42"/>
      <c r="I54" s="42"/>
    </row>
    <row r="55" spans="1:9" x14ac:dyDescent="0.25">
      <c r="D55" s="42"/>
      <c r="E55" s="42"/>
      <c r="F55" s="42"/>
      <c r="G55" s="42"/>
      <c r="H55" s="42"/>
      <c r="I55" s="42"/>
    </row>
    <row r="56" spans="1:9" ht="15.75" x14ac:dyDescent="0.25">
      <c r="A56" s="73" t="s">
        <v>23</v>
      </c>
      <c r="B56" s="74" t="s">
        <v>52</v>
      </c>
      <c r="C56" s="1" t="s">
        <v>8</v>
      </c>
      <c r="D56" s="5">
        <f>SUM(D57:D60)</f>
        <v>12500</v>
      </c>
      <c r="E56" s="5">
        <f t="shared" ref="E56:I56" si="13">SUM(E57:E60)</f>
        <v>2500</v>
      </c>
      <c r="F56" s="5">
        <f t="shared" si="13"/>
        <v>2500</v>
      </c>
      <c r="G56" s="5">
        <f t="shared" si="13"/>
        <v>2500</v>
      </c>
      <c r="H56" s="5">
        <f t="shared" si="13"/>
        <v>2500</v>
      </c>
      <c r="I56" s="5">
        <f t="shared" si="13"/>
        <v>2500</v>
      </c>
    </row>
    <row r="57" spans="1:9" ht="25.5" x14ac:dyDescent="0.25">
      <c r="A57" s="73"/>
      <c r="B57" s="75"/>
      <c r="C57" s="10" t="s">
        <v>10</v>
      </c>
      <c r="D57" s="5">
        <f>SUM(E57:I57)</f>
        <v>0</v>
      </c>
      <c r="E57" s="5">
        <f>'4 П-мма Финансы '!F122</f>
        <v>0</v>
      </c>
      <c r="F57" s="5">
        <f>'4 П-мма Финансы '!K122</f>
        <v>0</v>
      </c>
      <c r="G57" s="5">
        <f>'4 П-мма Финансы '!P122</f>
        <v>0</v>
      </c>
      <c r="H57" s="5">
        <f>'4 П-мма Финансы '!Q122</f>
        <v>0</v>
      </c>
      <c r="I57" s="5">
        <f>'4 П-мма Финансы '!R122</f>
        <v>0</v>
      </c>
    </row>
    <row r="58" spans="1:9" ht="15.75" x14ac:dyDescent="0.25">
      <c r="A58" s="73"/>
      <c r="B58" s="75"/>
      <c r="C58" s="10" t="s">
        <v>9</v>
      </c>
      <c r="D58" s="5">
        <f t="shared" ref="D58:D60" si="14">SUM(E58:I58)</f>
        <v>0</v>
      </c>
      <c r="E58" s="5">
        <f>'4 П-мма Финансы '!F123</f>
        <v>0</v>
      </c>
      <c r="F58" s="5">
        <f>'4 П-мма Финансы '!K123</f>
        <v>0</v>
      </c>
      <c r="G58" s="5">
        <f>'4 П-мма Финансы '!P123</f>
        <v>0</v>
      </c>
      <c r="H58" s="5">
        <f>'4 П-мма Финансы '!Q123</f>
        <v>0</v>
      </c>
      <c r="I58" s="5">
        <f>'4 П-мма Финансы '!R123</f>
        <v>0</v>
      </c>
    </row>
    <row r="59" spans="1:9" ht="25.5" x14ac:dyDescent="0.25">
      <c r="A59" s="73"/>
      <c r="B59" s="75"/>
      <c r="C59" s="10" t="s">
        <v>6</v>
      </c>
      <c r="D59" s="5">
        <f t="shared" si="14"/>
        <v>0</v>
      </c>
      <c r="E59" s="5">
        <f>'4 П-мма Финансы '!F124</f>
        <v>0</v>
      </c>
      <c r="F59" s="5">
        <f>'4 П-мма Финансы '!K124</f>
        <v>0</v>
      </c>
      <c r="G59" s="5">
        <f>'4 П-мма Финансы '!P124</f>
        <v>0</v>
      </c>
      <c r="H59" s="5">
        <f>'4 П-мма Финансы '!Q124</f>
        <v>0</v>
      </c>
      <c r="I59" s="5">
        <f>'4 П-мма Финансы '!R124</f>
        <v>0</v>
      </c>
    </row>
    <row r="60" spans="1:9" ht="15.75" x14ac:dyDescent="0.25">
      <c r="A60" s="73"/>
      <c r="B60" s="76"/>
      <c r="C60" s="10" t="s">
        <v>7</v>
      </c>
      <c r="D60" s="5">
        <f t="shared" si="14"/>
        <v>12500</v>
      </c>
      <c r="E60" s="5">
        <f>'4 П-мма Финансы '!F125</f>
        <v>2500</v>
      </c>
      <c r="F60" s="5">
        <f>'4 П-мма Финансы '!K125</f>
        <v>2500</v>
      </c>
      <c r="G60" s="5">
        <f>'4 П-мма Финансы '!P125</f>
        <v>2500</v>
      </c>
      <c r="H60" s="5">
        <f>'4 П-мма Финансы '!Q125</f>
        <v>2500</v>
      </c>
      <c r="I60" s="5">
        <f>'4 П-мма Финансы '!R125</f>
        <v>2500</v>
      </c>
    </row>
  </sheetData>
  <mergeCells count="33">
    <mergeCell ref="A1:G2"/>
    <mergeCell ref="A5:A8"/>
    <mergeCell ref="B6:G6"/>
    <mergeCell ref="B7:G7"/>
    <mergeCell ref="B3:G3"/>
    <mergeCell ref="B4:G4"/>
    <mergeCell ref="B5:G5"/>
    <mergeCell ref="B8:G8"/>
    <mergeCell ref="A56:A60"/>
    <mergeCell ref="B56:B60"/>
    <mergeCell ref="B18:G18"/>
    <mergeCell ref="A29:A30"/>
    <mergeCell ref="B29:B30"/>
    <mergeCell ref="C29:C30"/>
    <mergeCell ref="D29:D30"/>
    <mergeCell ref="A18:A19"/>
    <mergeCell ref="A40:A44"/>
    <mergeCell ref="B40:B44"/>
    <mergeCell ref="E29:I29"/>
    <mergeCell ref="A32:A36"/>
    <mergeCell ref="B32:B36"/>
    <mergeCell ref="B9:G9"/>
    <mergeCell ref="A14:A17"/>
    <mergeCell ref="B14:G14"/>
    <mergeCell ref="A48:A52"/>
    <mergeCell ref="B48:B52"/>
    <mergeCell ref="B15:G15"/>
    <mergeCell ref="B16:G16"/>
    <mergeCell ref="B17:G17"/>
    <mergeCell ref="B12:G12"/>
    <mergeCell ref="B13:G13"/>
    <mergeCell ref="B10:G10"/>
    <mergeCell ref="B11:G11"/>
  </mergeCells>
  <pageMargins left="0.78740157480314965" right="0.19685039370078741" top="0.59055118110236227" bottom="0.59055118110236227" header="0.31496062992125984" footer="0.31496062992125984"/>
  <pageSetup paperSize="9" scale="53" firstPageNumber="2" orientation="landscape" useFirstPageNumber="1" r:id="rId1"/>
  <headerFooter differentFirst="1">
    <oddHeader>&amp;C&amp;"Times New Roman,обычный"&amp;P</oddHead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S282"/>
  <sheetViews>
    <sheetView topLeftCell="A113" zoomScale="80" zoomScaleNormal="80" zoomScaleSheetLayoutView="50" workbookViewId="0">
      <selection activeCell="B125" sqref="B125:B127"/>
    </sheetView>
  </sheetViews>
  <sheetFormatPr defaultColWidth="8.7109375" defaultRowHeight="15" x14ac:dyDescent="0.25"/>
  <cols>
    <col min="1" max="1" width="8.5703125" style="6" customWidth="1"/>
    <col min="2" max="2" width="43.28515625" style="6" customWidth="1"/>
    <col min="3" max="3" width="15.140625" style="6" customWidth="1"/>
    <col min="4" max="4" width="20.85546875" style="6" customWidth="1"/>
    <col min="5" max="5" width="18.7109375" style="46" customWidth="1"/>
    <col min="6" max="6" width="16.28515625" style="6" customWidth="1"/>
    <col min="7" max="10" width="9.7109375" style="6" hidden="1" customWidth="1"/>
    <col min="11" max="11" width="16.28515625" style="7" customWidth="1"/>
    <col min="12" max="12" width="9.7109375" style="7" customWidth="1"/>
    <col min="13" max="13" width="12.42578125" style="7" customWidth="1"/>
    <col min="14" max="14" width="12.7109375" style="7" customWidth="1"/>
    <col min="15" max="15" width="9.7109375" style="7" customWidth="1"/>
    <col min="16" max="18" width="16.28515625" style="7" customWidth="1"/>
    <col min="19" max="19" width="30.7109375" style="6" customWidth="1"/>
    <col min="20" max="16384" width="8.7109375" style="6"/>
  </cols>
  <sheetData>
    <row r="1" spans="1:19" ht="81" hidden="1" customHeight="1" x14ac:dyDescent="0.25">
      <c r="S1" s="8" t="s">
        <v>111</v>
      </c>
    </row>
    <row r="2" spans="1:19" ht="37.5" customHeight="1" x14ac:dyDescent="0.25">
      <c r="A2" s="107" t="s">
        <v>283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28.5" customHeight="1" x14ac:dyDescent="0.25">
      <c r="A3" s="111" t="s">
        <v>24</v>
      </c>
      <c r="B3" s="80" t="s">
        <v>11</v>
      </c>
      <c r="C3" s="80" t="s">
        <v>12</v>
      </c>
      <c r="D3" s="80" t="s">
        <v>13</v>
      </c>
      <c r="E3" s="91" t="s">
        <v>14</v>
      </c>
      <c r="F3" s="80" t="s">
        <v>15</v>
      </c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 t="s">
        <v>16</v>
      </c>
    </row>
    <row r="4" spans="1:19" ht="45" customHeight="1" x14ac:dyDescent="0.25">
      <c r="A4" s="111"/>
      <c r="B4" s="80"/>
      <c r="C4" s="80"/>
      <c r="D4" s="80"/>
      <c r="E4" s="91"/>
      <c r="F4" s="80">
        <v>2023</v>
      </c>
      <c r="G4" s="80"/>
      <c r="H4" s="80"/>
      <c r="I4" s="80"/>
      <c r="J4" s="80"/>
      <c r="K4" s="98">
        <v>2024</v>
      </c>
      <c r="L4" s="99"/>
      <c r="M4" s="99"/>
      <c r="N4" s="99"/>
      <c r="O4" s="100"/>
      <c r="P4" s="2">
        <v>2025</v>
      </c>
      <c r="Q4" s="2">
        <v>2026</v>
      </c>
      <c r="R4" s="2">
        <v>2027</v>
      </c>
      <c r="S4" s="80"/>
    </row>
    <row r="5" spans="1:19" ht="19.5" customHeight="1" x14ac:dyDescent="0.25">
      <c r="A5" s="9">
        <v>1</v>
      </c>
      <c r="B5" s="2">
        <v>2</v>
      </c>
      <c r="C5" s="2">
        <v>3</v>
      </c>
      <c r="D5" s="2">
        <v>4</v>
      </c>
      <c r="E5" s="2">
        <v>5</v>
      </c>
      <c r="F5" s="80">
        <v>6</v>
      </c>
      <c r="G5" s="80"/>
      <c r="H5" s="80"/>
      <c r="I5" s="80"/>
      <c r="J5" s="80"/>
      <c r="K5" s="98">
        <v>7</v>
      </c>
      <c r="L5" s="99"/>
      <c r="M5" s="99"/>
      <c r="N5" s="99"/>
      <c r="O5" s="100"/>
      <c r="P5" s="2">
        <v>8</v>
      </c>
      <c r="Q5" s="2">
        <v>9</v>
      </c>
      <c r="R5" s="2">
        <v>10</v>
      </c>
      <c r="S5" s="2">
        <v>11</v>
      </c>
    </row>
    <row r="6" spans="1:19" ht="19.5" customHeight="1" x14ac:dyDescent="0.25">
      <c r="A6" s="111">
        <v>1</v>
      </c>
      <c r="B6" s="105" t="s">
        <v>163</v>
      </c>
      <c r="C6" s="80" t="s">
        <v>52</v>
      </c>
      <c r="D6" s="52" t="s">
        <v>8</v>
      </c>
      <c r="E6" s="47">
        <f>SUM(F6:R6)</f>
        <v>0</v>
      </c>
      <c r="F6" s="96">
        <f>SUM(F7:J10)</f>
        <v>0</v>
      </c>
      <c r="G6" s="96"/>
      <c r="H6" s="96"/>
      <c r="I6" s="96"/>
      <c r="J6" s="96"/>
      <c r="K6" s="96">
        <f>SUM(K7:K10)</f>
        <v>0</v>
      </c>
      <c r="L6" s="96"/>
      <c r="M6" s="96"/>
      <c r="N6" s="96"/>
      <c r="O6" s="96"/>
      <c r="P6" s="33">
        <f>SUM(P7:P10)</f>
        <v>0</v>
      </c>
      <c r="Q6" s="33">
        <f>SUM(Q7:Q10)</f>
        <v>0</v>
      </c>
      <c r="R6" s="33">
        <f>SUM(R7:R10)</f>
        <v>0</v>
      </c>
      <c r="S6" s="80" t="s">
        <v>144</v>
      </c>
    </row>
    <row r="7" spans="1:19" ht="38.25" customHeight="1" x14ac:dyDescent="0.25">
      <c r="A7" s="111"/>
      <c r="B7" s="105"/>
      <c r="C7" s="80"/>
      <c r="D7" s="10" t="s">
        <v>10</v>
      </c>
      <c r="E7" s="47">
        <f t="shared" ref="E7:E10" si="0">SUM(F7:R7)</f>
        <v>0</v>
      </c>
      <c r="F7" s="96">
        <f t="shared" ref="F7:F10" si="1">F12</f>
        <v>0</v>
      </c>
      <c r="G7" s="96"/>
      <c r="H7" s="96"/>
      <c r="I7" s="96"/>
      <c r="J7" s="96"/>
      <c r="K7" s="96">
        <f t="shared" ref="K7:R10" si="2">K12</f>
        <v>0</v>
      </c>
      <c r="L7" s="96"/>
      <c r="M7" s="96"/>
      <c r="N7" s="96"/>
      <c r="O7" s="96"/>
      <c r="P7" s="33">
        <f t="shared" si="2"/>
        <v>0</v>
      </c>
      <c r="Q7" s="33">
        <f t="shared" si="2"/>
        <v>0</v>
      </c>
      <c r="R7" s="33">
        <f t="shared" si="2"/>
        <v>0</v>
      </c>
      <c r="S7" s="80"/>
    </row>
    <row r="8" spans="1:19" ht="38.25" customHeight="1" x14ac:dyDescent="0.25">
      <c r="A8" s="111"/>
      <c r="B8" s="105"/>
      <c r="C8" s="80"/>
      <c r="D8" s="10" t="s">
        <v>9</v>
      </c>
      <c r="E8" s="47">
        <f t="shared" si="0"/>
        <v>0</v>
      </c>
      <c r="F8" s="96">
        <f t="shared" si="1"/>
        <v>0</v>
      </c>
      <c r="G8" s="96"/>
      <c r="H8" s="96"/>
      <c r="I8" s="96"/>
      <c r="J8" s="96"/>
      <c r="K8" s="96">
        <f t="shared" si="2"/>
        <v>0</v>
      </c>
      <c r="L8" s="96"/>
      <c r="M8" s="96"/>
      <c r="N8" s="96"/>
      <c r="O8" s="96"/>
      <c r="P8" s="33">
        <f t="shared" si="2"/>
        <v>0</v>
      </c>
      <c r="Q8" s="33">
        <f t="shared" si="2"/>
        <v>0</v>
      </c>
      <c r="R8" s="33">
        <f t="shared" si="2"/>
        <v>0</v>
      </c>
      <c r="S8" s="80"/>
    </row>
    <row r="9" spans="1:19" ht="38.25" customHeight="1" x14ac:dyDescent="0.25">
      <c r="A9" s="111"/>
      <c r="B9" s="105"/>
      <c r="C9" s="80"/>
      <c r="D9" s="10" t="s">
        <v>6</v>
      </c>
      <c r="E9" s="47">
        <f t="shared" si="0"/>
        <v>0</v>
      </c>
      <c r="F9" s="96">
        <f t="shared" si="1"/>
        <v>0</v>
      </c>
      <c r="G9" s="96"/>
      <c r="H9" s="96"/>
      <c r="I9" s="96"/>
      <c r="J9" s="96"/>
      <c r="K9" s="96">
        <f t="shared" si="2"/>
        <v>0</v>
      </c>
      <c r="L9" s="96"/>
      <c r="M9" s="96"/>
      <c r="N9" s="96"/>
      <c r="O9" s="96"/>
      <c r="P9" s="33">
        <f t="shared" si="2"/>
        <v>0</v>
      </c>
      <c r="Q9" s="33">
        <f t="shared" si="2"/>
        <v>0</v>
      </c>
      <c r="R9" s="33">
        <f t="shared" si="2"/>
        <v>0</v>
      </c>
      <c r="S9" s="80"/>
    </row>
    <row r="10" spans="1:19" ht="38.25" customHeight="1" x14ac:dyDescent="0.25">
      <c r="A10" s="111"/>
      <c r="B10" s="105"/>
      <c r="C10" s="80"/>
      <c r="D10" s="10" t="s">
        <v>7</v>
      </c>
      <c r="E10" s="47">
        <f t="shared" si="0"/>
        <v>0</v>
      </c>
      <c r="F10" s="96">
        <f t="shared" si="1"/>
        <v>0</v>
      </c>
      <c r="G10" s="96"/>
      <c r="H10" s="96"/>
      <c r="I10" s="96"/>
      <c r="J10" s="96"/>
      <c r="K10" s="96">
        <f t="shared" si="2"/>
        <v>0</v>
      </c>
      <c r="L10" s="96"/>
      <c r="M10" s="96"/>
      <c r="N10" s="96"/>
      <c r="O10" s="96"/>
      <c r="P10" s="33">
        <f t="shared" si="2"/>
        <v>0</v>
      </c>
      <c r="Q10" s="33">
        <f t="shared" si="2"/>
        <v>0</v>
      </c>
      <c r="R10" s="33">
        <f t="shared" si="2"/>
        <v>0</v>
      </c>
      <c r="S10" s="80"/>
    </row>
    <row r="11" spans="1:19" ht="20.25" customHeight="1" x14ac:dyDescent="0.25">
      <c r="A11" s="106" t="s">
        <v>25</v>
      </c>
      <c r="B11" s="105" t="s">
        <v>164</v>
      </c>
      <c r="C11" s="80" t="s">
        <v>52</v>
      </c>
      <c r="D11" s="52" t="s">
        <v>8</v>
      </c>
      <c r="E11" s="48">
        <f>SUM(F11:R11)</f>
        <v>0</v>
      </c>
      <c r="F11" s="91">
        <f>SUM(F12:J15)</f>
        <v>0</v>
      </c>
      <c r="G11" s="91"/>
      <c r="H11" s="91"/>
      <c r="I11" s="91"/>
      <c r="J11" s="91"/>
      <c r="K11" s="91">
        <f>SUM(K12:K15)</f>
        <v>0</v>
      </c>
      <c r="L11" s="91"/>
      <c r="M11" s="91"/>
      <c r="N11" s="91"/>
      <c r="O11" s="91"/>
      <c r="P11" s="33">
        <f>SUM(P12:P15)</f>
        <v>0</v>
      </c>
      <c r="Q11" s="33">
        <f>SUM(Q12:Q15)</f>
        <v>0</v>
      </c>
      <c r="R11" s="33">
        <f>SUM(R12:R15)</f>
        <v>0</v>
      </c>
      <c r="S11" s="80" t="s">
        <v>144</v>
      </c>
    </row>
    <row r="12" spans="1:19" ht="38.25" customHeight="1" x14ac:dyDescent="0.25">
      <c r="A12" s="106"/>
      <c r="B12" s="103"/>
      <c r="C12" s="80"/>
      <c r="D12" s="10" t="s">
        <v>10</v>
      </c>
      <c r="E12" s="48">
        <f t="shared" ref="E12:E15" si="3">SUM(F12:R12)</f>
        <v>0</v>
      </c>
      <c r="F12" s="91">
        <v>0</v>
      </c>
      <c r="G12" s="91"/>
      <c r="H12" s="91"/>
      <c r="I12" s="91"/>
      <c r="J12" s="91"/>
      <c r="K12" s="91">
        <v>0</v>
      </c>
      <c r="L12" s="91"/>
      <c r="M12" s="91"/>
      <c r="N12" s="91"/>
      <c r="O12" s="91"/>
      <c r="P12" s="34">
        <v>0</v>
      </c>
      <c r="Q12" s="34">
        <v>0</v>
      </c>
      <c r="R12" s="34">
        <v>0</v>
      </c>
      <c r="S12" s="80"/>
    </row>
    <row r="13" spans="1:19" ht="38.25" customHeight="1" x14ac:dyDescent="0.25">
      <c r="A13" s="106"/>
      <c r="B13" s="103"/>
      <c r="C13" s="80"/>
      <c r="D13" s="10" t="s">
        <v>9</v>
      </c>
      <c r="E13" s="48">
        <f t="shared" si="3"/>
        <v>0</v>
      </c>
      <c r="F13" s="91">
        <v>0</v>
      </c>
      <c r="G13" s="91"/>
      <c r="H13" s="91"/>
      <c r="I13" s="91"/>
      <c r="J13" s="91"/>
      <c r="K13" s="91">
        <v>0</v>
      </c>
      <c r="L13" s="91"/>
      <c r="M13" s="91"/>
      <c r="N13" s="91"/>
      <c r="O13" s="91"/>
      <c r="P13" s="34">
        <v>0</v>
      </c>
      <c r="Q13" s="34">
        <v>0</v>
      </c>
      <c r="R13" s="34">
        <v>0</v>
      </c>
      <c r="S13" s="80"/>
    </row>
    <row r="14" spans="1:19" ht="38.25" customHeight="1" x14ac:dyDescent="0.25">
      <c r="A14" s="106"/>
      <c r="B14" s="103"/>
      <c r="C14" s="80"/>
      <c r="D14" s="10" t="s">
        <v>6</v>
      </c>
      <c r="E14" s="48">
        <f t="shared" si="3"/>
        <v>0</v>
      </c>
      <c r="F14" s="91">
        <v>0</v>
      </c>
      <c r="G14" s="91"/>
      <c r="H14" s="91"/>
      <c r="I14" s="91"/>
      <c r="J14" s="91"/>
      <c r="K14" s="91">
        <v>0</v>
      </c>
      <c r="L14" s="91"/>
      <c r="M14" s="91"/>
      <c r="N14" s="91"/>
      <c r="O14" s="91"/>
      <c r="P14" s="34">
        <v>0</v>
      </c>
      <c r="Q14" s="34">
        <v>0</v>
      </c>
      <c r="R14" s="34">
        <v>0</v>
      </c>
      <c r="S14" s="80"/>
    </row>
    <row r="15" spans="1:19" ht="38.25" customHeight="1" x14ac:dyDescent="0.25">
      <c r="A15" s="106"/>
      <c r="B15" s="103"/>
      <c r="C15" s="80"/>
      <c r="D15" s="10" t="s">
        <v>7</v>
      </c>
      <c r="E15" s="48">
        <f t="shared" si="3"/>
        <v>0</v>
      </c>
      <c r="F15" s="91">
        <v>0</v>
      </c>
      <c r="G15" s="91"/>
      <c r="H15" s="91"/>
      <c r="I15" s="91"/>
      <c r="J15" s="91"/>
      <c r="K15" s="91">
        <v>0</v>
      </c>
      <c r="L15" s="91"/>
      <c r="M15" s="91"/>
      <c r="N15" s="91"/>
      <c r="O15" s="91"/>
      <c r="P15" s="34">
        <v>0</v>
      </c>
      <c r="Q15" s="34">
        <v>0</v>
      </c>
      <c r="R15" s="34">
        <v>0</v>
      </c>
      <c r="S15" s="80"/>
    </row>
    <row r="16" spans="1:19" ht="24.75" customHeight="1" x14ac:dyDescent="0.25">
      <c r="A16" s="106"/>
      <c r="B16" s="103" t="s">
        <v>244</v>
      </c>
      <c r="C16" s="102" t="s">
        <v>52</v>
      </c>
      <c r="D16" s="108" t="s">
        <v>20</v>
      </c>
      <c r="E16" s="104" t="s">
        <v>44</v>
      </c>
      <c r="F16" s="101" t="s">
        <v>4</v>
      </c>
      <c r="G16" s="97" t="s">
        <v>71</v>
      </c>
      <c r="H16" s="97"/>
      <c r="I16" s="97"/>
      <c r="J16" s="97"/>
      <c r="K16" s="80" t="s">
        <v>203</v>
      </c>
      <c r="L16" s="97" t="s">
        <v>71</v>
      </c>
      <c r="M16" s="97"/>
      <c r="N16" s="97"/>
      <c r="O16" s="97"/>
      <c r="P16" s="102" t="s">
        <v>66</v>
      </c>
      <c r="Q16" s="102" t="s">
        <v>67</v>
      </c>
      <c r="R16" s="102" t="s">
        <v>68</v>
      </c>
      <c r="S16" s="80" t="s">
        <v>20</v>
      </c>
    </row>
    <row r="17" spans="1:19" ht="36.75" customHeight="1" x14ac:dyDescent="0.25">
      <c r="A17" s="106"/>
      <c r="B17" s="103"/>
      <c r="C17" s="102"/>
      <c r="D17" s="108"/>
      <c r="E17" s="104"/>
      <c r="F17" s="101"/>
      <c r="G17" s="12" t="s">
        <v>69</v>
      </c>
      <c r="H17" s="13" t="s">
        <v>72</v>
      </c>
      <c r="I17" s="13" t="s">
        <v>73</v>
      </c>
      <c r="J17" s="13" t="s">
        <v>74</v>
      </c>
      <c r="K17" s="80"/>
      <c r="L17" s="12" t="s">
        <v>289</v>
      </c>
      <c r="M17" s="2" t="s">
        <v>288</v>
      </c>
      <c r="N17" s="2" t="s">
        <v>290</v>
      </c>
      <c r="O17" s="2" t="s">
        <v>291</v>
      </c>
      <c r="P17" s="102"/>
      <c r="Q17" s="102"/>
      <c r="R17" s="102"/>
      <c r="S17" s="80"/>
    </row>
    <row r="18" spans="1:19" ht="29.25" customHeight="1" x14ac:dyDescent="0.25">
      <c r="A18" s="106"/>
      <c r="B18" s="103"/>
      <c r="C18" s="102"/>
      <c r="D18" s="108"/>
      <c r="E18" s="49" t="s">
        <v>78</v>
      </c>
      <c r="F18" s="16" t="s">
        <v>78</v>
      </c>
      <c r="G18" s="12" t="s">
        <v>78</v>
      </c>
      <c r="H18" s="12" t="s">
        <v>78</v>
      </c>
      <c r="I18" s="12" t="s">
        <v>78</v>
      </c>
      <c r="J18" s="16">
        <v>108.8</v>
      </c>
      <c r="K18" s="2" t="s">
        <v>78</v>
      </c>
      <c r="L18" s="2" t="s">
        <v>78</v>
      </c>
      <c r="M18" s="2" t="s">
        <v>78</v>
      </c>
      <c r="N18" s="2" t="s">
        <v>78</v>
      </c>
      <c r="O18" s="2" t="s">
        <v>78</v>
      </c>
      <c r="P18" s="16" t="s">
        <v>78</v>
      </c>
      <c r="Q18" s="17" t="s">
        <v>78</v>
      </c>
      <c r="R18" s="17" t="s">
        <v>78</v>
      </c>
      <c r="S18" s="80"/>
    </row>
    <row r="19" spans="1:19" ht="18" customHeight="1" x14ac:dyDescent="0.25">
      <c r="A19" s="106" t="s">
        <v>112</v>
      </c>
      <c r="B19" s="105" t="s">
        <v>273</v>
      </c>
      <c r="C19" s="80" t="s">
        <v>52</v>
      </c>
      <c r="D19" s="52" t="s">
        <v>8</v>
      </c>
      <c r="E19" s="47">
        <f>SUM(F19:R19)</f>
        <v>335572.3</v>
      </c>
      <c r="F19" s="96">
        <f>SUM(F20:J23)</f>
        <v>35471.299999999996</v>
      </c>
      <c r="G19" s="96"/>
      <c r="H19" s="96"/>
      <c r="I19" s="96"/>
      <c r="J19" s="96"/>
      <c r="K19" s="96">
        <f>SUM(K20:K23)</f>
        <v>128177.09999999999</v>
      </c>
      <c r="L19" s="96"/>
      <c r="M19" s="96"/>
      <c r="N19" s="96"/>
      <c r="O19" s="96"/>
      <c r="P19" s="33">
        <f t="shared" ref="P19:R19" si="4">SUM(P20:P23)</f>
        <v>55387.500000000007</v>
      </c>
      <c r="Q19" s="33">
        <f>SUM(Q20:Q23)</f>
        <v>58268.200000000004</v>
      </c>
      <c r="R19" s="33">
        <f t="shared" si="4"/>
        <v>58268.200000000004</v>
      </c>
      <c r="S19" s="80" t="s">
        <v>144</v>
      </c>
    </row>
    <row r="20" spans="1:19" ht="38.25" customHeight="1" x14ac:dyDescent="0.25">
      <c r="A20" s="106"/>
      <c r="B20" s="103"/>
      <c r="C20" s="80"/>
      <c r="D20" s="10" t="s">
        <v>10</v>
      </c>
      <c r="E20" s="47">
        <f t="shared" ref="E20:E23" si="5">SUM(F20:R20)</f>
        <v>138049</v>
      </c>
      <c r="F20" s="96">
        <f>F25</f>
        <v>13833.5</v>
      </c>
      <c r="G20" s="96"/>
      <c r="H20" s="96"/>
      <c r="I20" s="96"/>
      <c r="J20" s="96"/>
      <c r="K20" s="96">
        <f>K25</f>
        <v>49987.7</v>
      </c>
      <c r="L20" s="96"/>
      <c r="M20" s="96"/>
      <c r="N20" s="96"/>
      <c r="O20" s="96"/>
      <c r="P20" s="33">
        <f>P25</f>
        <v>22582.400000000001</v>
      </c>
      <c r="Q20" s="33">
        <f t="shared" ref="Q20:R20" si="6">Q25</f>
        <v>25822.7</v>
      </c>
      <c r="R20" s="33">
        <f t="shared" si="6"/>
        <v>25822.7</v>
      </c>
      <c r="S20" s="80"/>
    </row>
    <row r="21" spans="1:19" ht="38.25" customHeight="1" x14ac:dyDescent="0.25">
      <c r="A21" s="106"/>
      <c r="B21" s="103"/>
      <c r="C21" s="80"/>
      <c r="D21" s="10" t="s">
        <v>9</v>
      </c>
      <c r="E21" s="47">
        <f t="shared" si="5"/>
        <v>159381.90000000002</v>
      </c>
      <c r="F21" s="96">
        <f>F26</f>
        <v>17606.099999999999</v>
      </c>
      <c r="G21" s="96"/>
      <c r="H21" s="96"/>
      <c r="I21" s="96"/>
      <c r="J21" s="96"/>
      <c r="K21" s="96">
        <f>K26</f>
        <v>63620.700000000004</v>
      </c>
      <c r="L21" s="96"/>
      <c r="M21" s="96"/>
      <c r="N21" s="96"/>
      <c r="O21" s="96"/>
      <c r="P21" s="33">
        <f t="shared" ref="P21:R23" si="7">P26</f>
        <v>26509.7</v>
      </c>
      <c r="Q21" s="33">
        <f t="shared" si="7"/>
        <v>25822.7</v>
      </c>
      <c r="R21" s="33">
        <f t="shared" si="7"/>
        <v>25822.7</v>
      </c>
      <c r="S21" s="80"/>
    </row>
    <row r="22" spans="1:19" ht="38.25" customHeight="1" x14ac:dyDescent="0.25">
      <c r="A22" s="106"/>
      <c r="B22" s="103"/>
      <c r="C22" s="80"/>
      <c r="D22" s="10" t="s">
        <v>6</v>
      </c>
      <c r="E22" s="47">
        <f t="shared" si="5"/>
        <v>38141.4</v>
      </c>
      <c r="F22" s="96">
        <f>F27</f>
        <v>4031.7000000000003</v>
      </c>
      <c r="G22" s="96"/>
      <c r="H22" s="96"/>
      <c r="I22" s="96"/>
      <c r="J22" s="96"/>
      <c r="K22" s="96">
        <f>K27</f>
        <v>14568.7</v>
      </c>
      <c r="L22" s="96"/>
      <c r="M22" s="96"/>
      <c r="N22" s="96"/>
      <c r="O22" s="96"/>
      <c r="P22" s="33">
        <f t="shared" si="7"/>
        <v>6295.4</v>
      </c>
      <c r="Q22" s="33">
        <f t="shared" si="7"/>
        <v>6622.8</v>
      </c>
      <c r="R22" s="33">
        <f t="shared" si="7"/>
        <v>6622.8</v>
      </c>
      <c r="S22" s="80"/>
    </row>
    <row r="23" spans="1:19" ht="38.25" customHeight="1" x14ac:dyDescent="0.25">
      <c r="A23" s="106"/>
      <c r="B23" s="103"/>
      <c r="C23" s="80"/>
      <c r="D23" s="10" t="s">
        <v>7</v>
      </c>
      <c r="E23" s="47">
        <f t="shared" si="5"/>
        <v>0</v>
      </c>
      <c r="F23" s="96">
        <f>F28</f>
        <v>0</v>
      </c>
      <c r="G23" s="96"/>
      <c r="H23" s="96"/>
      <c r="I23" s="96"/>
      <c r="J23" s="96"/>
      <c r="K23" s="96">
        <f>K28</f>
        <v>0</v>
      </c>
      <c r="L23" s="96"/>
      <c r="M23" s="96"/>
      <c r="N23" s="96"/>
      <c r="O23" s="96"/>
      <c r="P23" s="33">
        <f t="shared" si="7"/>
        <v>0</v>
      </c>
      <c r="Q23" s="33">
        <f t="shared" si="7"/>
        <v>0</v>
      </c>
      <c r="R23" s="33">
        <f t="shared" si="7"/>
        <v>0</v>
      </c>
      <c r="S23" s="80"/>
    </row>
    <row r="24" spans="1:19" ht="25.5" customHeight="1" x14ac:dyDescent="0.25">
      <c r="A24" s="106" t="s">
        <v>26</v>
      </c>
      <c r="B24" s="105" t="s">
        <v>165</v>
      </c>
      <c r="C24" s="80" t="s">
        <v>52</v>
      </c>
      <c r="D24" s="52" t="s">
        <v>8</v>
      </c>
      <c r="E24" s="48">
        <f>SUM(F24:R24)</f>
        <v>335572.3</v>
      </c>
      <c r="F24" s="93">
        <f>SUM(F25:J28)</f>
        <v>35471.299999999996</v>
      </c>
      <c r="G24" s="94"/>
      <c r="H24" s="94"/>
      <c r="I24" s="94"/>
      <c r="J24" s="95"/>
      <c r="K24" s="93">
        <f t="shared" ref="K24:R24" si="8">SUM(K25:K28)</f>
        <v>128177.09999999999</v>
      </c>
      <c r="L24" s="94"/>
      <c r="M24" s="94"/>
      <c r="N24" s="94"/>
      <c r="O24" s="95"/>
      <c r="P24" s="34">
        <f t="shared" si="8"/>
        <v>55387.500000000007</v>
      </c>
      <c r="Q24" s="34">
        <f t="shared" si="8"/>
        <v>58268.200000000004</v>
      </c>
      <c r="R24" s="34">
        <f t="shared" si="8"/>
        <v>58268.200000000004</v>
      </c>
      <c r="S24" s="80" t="s">
        <v>144</v>
      </c>
    </row>
    <row r="25" spans="1:19" ht="38.25" customHeight="1" x14ac:dyDescent="0.25">
      <c r="A25" s="106"/>
      <c r="B25" s="105"/>
      <c r="C25" s="80"/>
      <c r="D25" s="10" t="s">
        <v>10</v>
      </c>
      <c r="E25" s="48">
        <f t="shared" ref="E25:E28" si="9">SUM(F25:R25)</f>
        <v>138049</v>
      </c>
      <c r="F25" s="93">
        <f>F33+F38+F43+F48+F63+F78</f>
        <v>13833.5</v>
      </c>
      <c r="G25" s="94"/>
      <c r="H25" s="94"/>
      <c r="I25" s="94"/>
      <c r="J25" s="95"/>
      <c r="K25" s="93">
        <f>K33+K38+K43+K48+K63+K78+K83+K88+K93+K98</f>
        <v>49987.7</v>
      </c>
      <c r="L25" s="94"/>
      <c r="M25" s="94"/>
      <c r="N25" s="94"/>
      <c r="O25" s="95"/>
      <c r="P25" s="34">
        <v>22582.400000000001</v>
      </c>
      <c r="Q25" s="34">
        <v>25822.7</v>
      </c>
      <c r="R25" s="34">
        <v>25822.7</v>
      </c>
      <c r="S25" s="80"/>
    </row>
    <row r="26" spans="1:19" ht="38.25" customHeight="1" x14ac:dyDescent="0.25">
      <c r="A26" s="106"/>
      <c r="B26" s="105"/>
      <c r="C26" s="80"/>
      <c r="D26" s="10" t="s">
        <v>9</v>
      </c>
      <c r="E26" s="48">
        <f t="shared" si="9"/>
        <v>159381.90000000002</v>
      </c>
      <c r="F26" s="93">
        <f>F34+F39+F44+F49+F64+F79</f>
        <v>17606.099999999999</v>
      </c>
      <c r="G26" s="94"/>
      <c r="H26" s="94"/>
      <c r="I26" s="94"/>
      <c r="J26" s="95"/>
      <c r="K26" s="93">
        <f>K34+K39+K44+K49+K64+K79+K84+K89+K94+K99</f>
        <v>63620.700000000004</v>
      </c>
      <c r="L26" s="94"/>
      <c r="M26" s="94"/>
      <c r="N26" s="94"/>
      <c r="O26" s="95"/>
      <c r="P26" s="34">
        <v>26509.7</v>
      </c>
      <c r="Q26" s="34">
        <v>25822.7</v>
      </c>
      <c r="R26" s="34">
        <v>25822.7</v>
      </c>
      <c r="S26" s="80"/>
    </row>
    <row r="27" spans="1:19" ht="38.25" customHeight="1" x14ac:dyDescent="0.25">
      <c r="A27" s="106"/>
      <c r="B27" s="105"/>
      <c r="C27" s="80"/>
      <c r="D27" s="10" t="s">
        <v>6</v>
      </c>
      <c r="E27" s="48">
        <f t="shared" si="9"/>
        <v>38141.4</v>
      </c>
      <c r="F27" s="93">
        <f>F35+F40+F45+F50+F65+F80</f>
        <v>4031.7000000000003</v>
      </c>
      <c r="G27" s="94"/>
      <c r="H27" s="94"/>
      <c r="I27" s="94"/>
      <c r="J27" s="95"/>
      <c r="K27" s="93">
        <f>K35+K40+K45+K50+K65+K80+K85+K90+K95+K100</f>
        <v>14568.7</v>
      </c>
      <c r="L27" s="94"/>
      <c r="M27" s="94"/>
      <c r="N27" s="94"/>
      <c r="O27" s="95"/>
      <c r="P27" s="34">
        <v>6295.4</v>
      </c>
      <c r="Q27" s="34">
        <v>6622.8</v>
      </c>
      <c r="R27" s="34">
        <v>6622.8</v>
      </c>
      <c r="S27" s="80"/>
    </row>
    <row r="28" spans="1:19" ht="38.25" customHeight="1" x14ac:dyDescent="0.25">
      <c r="A28" s="106"/>
      <c r="B28" s="105"/>
      <c r="C28" s="80"/>
      <c r="D28" s="10" t="s">
        <v>7</v>
      </c>
      <c r="E28" s="48">
        <f t="shared" si="9"/>
        <v>0</v>
      </c>
      <c r="F28" s="93">
        <f>F36+F41+F46+F51+F66+F81</f>
        <v>0</v>
      </c>
      <c r="G28" s="94"/>
      <c r="H28" s="94"/>
      <c r="I28" s="94"/>
      <c r="J28" s="95"/>
      <c r="K28" s="93">
        <f>K36+K41+K46+K51+K66+K81+K86+K91+K96+K101</f>
        <v>0</v>
      </c>
      <c r="L28" s="94"/>
      <c r="M28" s="94"/>
      <c r="N28" s="94"/>
      <c r="O28" s="95"/>
      <c r="P28" s="34">
        <v>0</v>
      </c>
      <c r="Q28" s="34">
        <v>0</v>
      </c>
      <c r="R28" s="34">
        <v>0</v>
      </c>
      <c r="S28" s="80"/>
    </row>
    <row r="29" spans="1:19" ht="27" customHeight="1" x14ac:dyDescent="0.25">
      <c r="A29" s="106"/>
      <c r="B29" s="103" t="s">
        <v>245</v>
      </c>
      <c r="C29" s="102" t="s">
        <v>52</v>
      </c>
      <c r="D29" s="108" t="s">
        <v>20</v>
      </c>
      <c r="E29" s="104" t="s">
        <v>44</v>
      </c>
      <c r="F29" s="101" t="s">
        <v>4</v>
      </c>
      <c r="G29" s="97" t="s">
        <v>71</v>
      </c>
      <c r="H29" s="97"/>
      <c r="I29" s="97"/>
      <c r="J29" s="97"/>
      <c r="K29" s="80" t="s">
        <v>203</v>
      </c>
      <c r="L29" s="97" t="s">
        <v>71</v>
      </c>
      <c r="M29" s="97"/>
      <c r="N29" s="97"/>
      <c r="O29" s="97"/>
      <c r="P29" s="102" t="s">
        <v>66</v>
      </c>
      <c r="Q29" s="102" t="s">
        <v>67</v>
      </c>
      <c r="R29" s="102" t="s">
        <v>68</v>
      </c>
      <c r="S29" s="80" t="s">
        <v>20</v>
      </c>
    </row>
    <row r="30" spans="1:19" ht="33" customHeight="1" x14ac:dyDescent="0.25">
      <c r="A30" s="106"/>
      <c r="B30" s="103"/>
      <c r="C30" s="102"/>
      <c r="D30" s="108"/>
      <c r="E30" s="104"/>
      <c r="F30" s="101"/>
      <c r="G30" s="12" t="s">
        <v>69</v>
      </c>
      <c r="H30" s="13" t="s">
        <v>72</v>
      </c>
      <c r="I30" s="13" t="s">
        <v>73</v>
      </c>
      <c r="J30" s="13" t="s">
        <v>74</v>
      </c>
      <c r="K30" s="80"/>
      <c r="L30" s="12" t="s">
        <v>289</v>
      </c>
      <c r="M30" s="2" t="s">
        <v>288</v>
      </c>
      <c r="N30" s="2" t="s">
        <v>290</v>
      </c>
      <c r="O30" s="2" t="s">
        <v>291</v>
      </c>
      <c r="P30" s="102"/>
      <c r="Q30" s="102"/>
      <c r="R30" s="102"/>
      <c r="S30" s="80"/>
    </row>
    <row r="31" spans="1:19" ht="30.75" customHeight="1" x14ac:dyDescent="0.25">
      <c r="A31" s="106"/>
      <c r="B31" s="103"/>
      <c r="C31" s="102"/>
      <c r="D31" s="108"/>
      <c r="E31" s="56" t="s">
        <v>78</v>
      </c>
      <c r="F31" s="27" t="s">
        <v>78</v>
      </c>
      <c r="G31" s="19">
        <v>100</v>
      </c>
      <c r="H31" s="19">
        <v>125</v>
      </c>
      <c r="I31" s="19">
        <v>142</v>
      </c>
      <c r="J31" s="27">
        <v>1000</v>
      </c>
      <c r="K31" s="2" t="s">
        <v>78</v>
      </c>
      <c r="L31" s="2" t="s">
        <v>78</v>
      </c>
      <c r="M31" s="2" t="s">
        <v>78</v>
      </c>
      <c r="N31" s="2" t="s">
        <v>78</v>
      </c>
      <c r="O31" s="2" t="s">
        <v>78</v>
      </c>
      <c r="P31" s="2" t="s">
        <v>78</v>
      </c>
      <c r="Q31" s="13" t="s">
        <v>78</v>
      </c>
      <c r="R31" s="13" t="s">
        <v>78</v>
      </c>
      <c r="S31" s="80"/>
    </row>
    <row r="32" spans="1:19" s="20" customFormat="1" ht="25.5" customHeight="1" x14ac:dyDescent="0.25">
      <c r="A32" s="88" t="s">
        <v>121</v>
      </c>
      <c r="B32" s="90" t="s">
        <v>166</v>
      </c>
      <c r="C32" s="80" t="s">
        <v>52</v>
      </c>
      <c r="D32" s="52" t="s">
        <v>8</v>
      </c>
      <c r="E32" s="48">
        <f>SUM(F32:R32)</f>
        <v>6500.53</v>
      </c>
      <c r="F32" s="91">
        <f>SUM(F33:J36)</f>
        <v>2000.03</v>
      </c>
      <c r="G32" s="91"/>
      <c r="H32" s="91"/>
      <c r="I32" s="91"/>
      <c r="J32" s="91"/>
      <c r="K32" s="91">
        <f t="shared" ref="K32:R32" si="10">SUM(K33:K36)</f>
        <v>4500.5</v>
      </c>
      <c r="L32" s="91"/>
      <c r="M32" s="91"/>
      <c r="N32" s="91"/>
      <c r="O32" s="91"/>
      <c r="P32" s="34">
        <f t="shared" si="10"/>
        <v>0</v>
      </c>
      <c r="Q32" s="34">
        <f t="shared" si="10"/>
        <v>0</v>
      </c>
      <c r="R32" s="34">
        <f t="shared" si="10"/>
        <v>0</v>
      </c>
      <c r="S32" s="80" t="s">
        <v>144</v>
      </c>
    </row>
    <row r="33" spans="1:19" s="20" customFormat="1" ht="38.25" customHeight="1" x14ac:dyDescent="0.25">
      <c r="A33" s="89"/>
      <c r="B33" s="90"/>
      <c r="C33" s="80"/>
      <c r="D33" s="10" t="s">
        <v>10</v>
      </c>
      <c r="E33" s="48">
        <f t="shared" ref="E33:E36" si="11">SUM(F33:R33)</f>
        <v>2535.2960699999999</v>
      </c>
      <c r="F33" s="91">
        <v>779.99607000000003</v>
      </c>
      <c r="G33" s="91"/>
      <c r="H33" s="91"/>
      <c r="I33" s="91"/>
      <c r="J33" s="91"/>
      <c r="K33" s="91">
        <v>1755.3</v>
      </c>
      <c r="L33" s="91"/>
      <c r="M33" s="91"/>
      <c r="N33" s="91"/>
      <c r="O33" s="91"/>
      <c r="P33" s="34">
        <v>0</v>
      </c>
      <c r="Q33" s="34">
        <v>0</v>
      </c>
      <c r="R33" s="34">
        <v>0</v>
      </c>
      <c r="S33" s="80"/>
    </row>
    <row r="34" spans="1:19" s="20" customFormat="1" ht="38.25" customHeight="1" x14ac:dyDescent="0.25">
      <c r="A34" s="89"/>
      <c r="B34" s="90"/>
      <c r="C34" s="80"/>
      <c r="D34" s="10" t="s">
        <v>9</v>
      </c>
      <c r="E34" s="48">
        <f t="shared" si="11"/>
        <v>3226.7005100000001</v>
      </c>
      <c r="F34" s="91">
        <v>992.70051000000001</v>
      </c>
      <c r="G34" s="91"/>
      <c r="H34" s="91"/>
      <c r="I34" s="91"/>
      <c r="J34" s="91"/>
      <c r="K34" s="91">
        <v>2234</v>
      </c>
      <c r="L34" s="91"/>
      <c r="M34" s="91"/>
      <c r="N34" s="91"/>
      <c r="O34" s="91"/>
      <c r="P34" s="34">
        <v>0</v>
      </c>
      <c r="Q34" s="34">
        <v>0</v>
      </c>
      <c r="R34" s="34">
        <v>0</v>
      </c>
      <c r="S34" s="80"/>
    </row>
    <row r="35" spans="1:19" s="20" customFormat="1" ht="38.25" customHeight="1" x14ac:dyDescent="0.25">
      <c r="A35" s="89"/>
      <c r="B35" s="90"/>
      <c r="C35" s="80"/>
      <c r="D35" s="10" t="s">
        <v>6</v>
      </c>
      <c r="E35" s="48">
        <f t="shared" si="11"/>
        <v>738.53341999999998</v>
      </c>
      <c r="F35" s="91">
        <v>227.33341999999999</v>
      </c>
      <c r="G35" s="91"/>
      <c r="H35" s="91"/>
      <c r="I35" s="91"/>
      <c r="J35" s="91"/>
      <c r="K35" s="91">
        <v>511.2</v>
      </c>
      <c r="L35" s="91"/>
      <c r="M35" s="91"/>
      <c r="N35" s="91"/>
      <c r="O35" s="91"/>
      <c r="P35" s="34">
        <v>0</v>
      </c>
      <c r="Q35" s="34">
        <v>0</v>
      </c>
      <c r="R35" s="34">
        <v>0</v>
      </c>
      <c r="S35" s="80"/>
    </row>
    <row r="36" spans="1:19" s="20" customFormat="1" ht="38.25" customHeight="1" x14ac:dyDescent="0.25">
      <c r="A36" s="89"/>
      <c r="B36" s="90"/>
      <c r="C36" s="80"/>
      <c r="D36" s="10" t="s">
        <v>7</v>
      </c>
      <c r="E36" s="48">
        <f t="shared" si="11"/>
        <v>0</v>
      </c>
      <c r="F36" s="91">
        <v>0</v>
      </c>
      <c r="G36" s="91"/>
      <c r="H36" s="91"/>
      <c r="I36" s="91"/>
      <c r="J36" s="91"/>
      <c r="K36" s="91">
        <v>0</v>
      </c>
      <c r="L36" s="91"/>
      <c r="M36" s="91"/>
      <c r="N36" s="91"/>
      <c r="O36" s="91"/>
      <c r="P36" s="34">
        <v>0</v>
      </c>
      <c r="Q36" s="34">
        <v>0</v>
      </c>
      <c r="R36" s="34">
        <v>0</v>
      </c>
      <c r="S36" s="80"/>
    </row>
    <row r="37" spans="1:19" s="20" customFormat="1" ht="25.5" customHeight="1" x14ac:dyDescent="0.25">
      <c r="A37" s="88" t="s">
        <v>122</v>
      </c>
      <c r="B37" s="90" t="s">
        <v>167</v>
      </c>
      <c r="C37" s="80" t="s">
        <v>52</v>
      </c>
      <c r="D37" s="52" t="s">
        <v>8</v>
      </c>
      <c r="E37" s="48">
        <f>SUM(F37:R37)</f>
        <v>6631.16</v>
      </c>
      <c r="F37" s="91">
        <f>SUM(F38:J41)</f>
        <v>6631.16</v>
      </c>
      <c r="G37" s="91"/>
      <c r="H37" s="91"/>
      <c r="I37" s="91"/>
      <c r="J37" s="91"/>
      <c r="K37" s="91">
        <f t="shared" ref="K37:R37" si="12">SUM(K38:K41)</f>
        <v>0</v>
      </c>
      <c r="L37" s="91"/>
      <c r="M37" s="91"/>
      <c r="N37" s="91"/>
      <c r="O37" s="91"/>
      <c r="P37" s="34">
        <f t="shared" si="12"/>
        <v>0</v>
      </c>
      <c r="Q37" s="34">
        <f t="shared" si="12"/>
        <v>0</v>
      </c>
      <c r="R37" s="34">
        <f t="shared" si="12"/>
        <v>0</v>
      </c>
      <c r="S37" s="80" t="s">
        <v>277</v>
      </c>
    </row>
    <row r="38" spans="1:19" s="20" customFormat="1" ht="38.25" customHeight="1" x14ac:dyDescent="0.25">
      <c r="A38" s="89"/>
      <c r="B38" s="90"/>
      <c r="C38" s="80"/>
      <c r="D38" s="10" t="s">
        <v>10</v>
      </c>
      <c r="E38" s="48">
        <f t="shared" ref="E38:E41" si="13">SUM(F38:R38)</f>
        <v>2586.1013600000001</v>
      </c>
      <c r="F38" s="91">
        <v>2586.1013600000001</v>
      </c>
      <c r="G38" s="91"/>
      <c r="H38" s="91"/>
      <c r="I38" s="91"/>
      <c r="J38" s="91"/>
      <c r="K38" s="91">
        <v>0</v>
      </c>
      <c r="L38" s="91"/>
      <c r="M38" s="91"/>
      <c r="N38" s="91"/>
      <c r="O38" s="91"/>
      <c r="P38" s="34">
        <v>0</v>
      </c>
      <c r="Q38" s="34">
        <v>0</v>
      </c>
      <c r="R38" s="34">
        <v>0</v>
      </c>
      <c r="S38" s="80"/>
    </row>
    <row r="39" spans="1:19" s="20" customFormat="1" ht="38.25" customHeight="1" x14ac:dyDescent="0.25">
      <c r="A39" s="89"/>
      <c r="B39" s="90"/>
      <c r="C39" s="80"/>
      <c r="D39" s="10" t="s">
        <v>9</v>
      </c>
      <c r="E39" s="48">
        <f t="shared" si="13"/>
        <v>3291.3586300000002</v>
      </c>
      <c r="F39" s="91">
        <v>3291.3586300000002</v>
      </c>
      <c r="G39" s="91"/>
      <c r="H39" s="91"/>
      <c r="I39" s="91"/>
      <c r="J39" s="91"/>
      <c r="K39" s="91">
        <v>0</v>
      </c>
      <c r="L39" s="91"/>
      <c r="M39" s="91"/>
      <c r="N39" s="91"/>
      <c r="O39" s="91"/>
      <c r="P39" s="34">
        <v>0</v>
      </c>
      <c r="Q39" s="34">
        <v>0</v>
      </c>
      <c r="R39" s="34">
        <v>0</v>
      </c>
      <c r="S39" s="80"/>
    </row>
    <row r="40" spans="1:19" s="20" customFormat="1" ht="38.25" customHeight="1" x14ac:dyDescent="0.25">
      <c r="A40" s="89"/>
      <c r="B40" s="90"/>
      <c r="C40" s="80"/>
      <c r="D40" s="10" t="s">
        <v>6</v>
      </c>
      <c r="E40" s="48">
        <f t="shared" si="13"/>
        <v>753.70001000000002</v>
      </c>
      <c r="F40" s="91">
        <v>753.70001000000002</v>
      </c>
      <c r="G40" s="91"/>
      <c r="H40" s="91"/>
      <c r="I40" s="91"/>
      <c r="J40" s="91"/>
      <c r="K40" s="91">
        <v>0</v>
      </c>
      <c r="L40" s="91"/>
      <c r="M40" s="91"/>
      <c r="N40" s="91"/>
      <c r="O40" s="91"/>
      <c r="P40" s="34">
        <v>0</v>
      </c>
      <c r="Q40" s="34">
        <v>0</v>
      </c>
      <c r="R40" s="34">
        <v>0</v>
      </c>
      <c r="S40" s="80"/>
    </row>
    <row r="41" spans="1:19" s="20" customFormat="1" ht="38.25" customHeight="1" x14ac:dyDescent="0.25">
      <c r="A41" s="89"/>
      <c r="B41" s="90"/>
      <c r="C41" s="80"/>
      <c r="D41" s="10" t="s">
        <v>7</v>
      </c>
      <c r="E41" s="48">
        <f t="shared" si="13"/>
        <v>0</v>
      </c>
      <c r="F41" s="91">
        <v>0</v>
      </c>
      <c r="G41" s="91"/>
      <c r="H41" s="91"/>
      <c r="I41" s="91"/>
      <c r="J41" s="91"/>
      <c r="K41" s="91">
        <v>0</v>
      </c>
      <c r="L41" s="91"/>
      <c r="M41" s="91"/>
      <c r="N41" s="91"/>
      <c r="O41" s="91"/>
      <c r="P41" s="34">
        <v>0</v>
      </c>
      <c r="Q41" s="34">
        <v>0</v>
      </c>
      <c r="R41" s="34">
        <v>0</v>
      </c>
      <c r="S41" s="80"/>
    </row>
    <row r="42" spans="1:19" s="20" customFormat="1" ht="25.5" customHeight="1" x14ac:dyDescent="0.25">
      <c r="A42" s="88" t="s">
        <v>123</v>
      </c>
      <c r="B42" s="90" t="s">
        <v>168</v>
      </c>
      <c r="C42" s="80" t="s">
        <v>52</v>
      </c>
      <c r="D42" s="52" t="s">
        <v>8</v>
      </c>
      <c r="E42" s="48">
        <f>SUM(F42:R42)</f>
        <v>10000.01</v>
      </c>
      <c r="F42" s="91">
        <f>SUM(F43:J46)</f>
        <v>5000.01</v>
      </c>
      <c r="G42" s="91"/>
      <c r="H42" s="91"/>
      <c r="I42" s="91"/>
      <c r="J42" s="91"/>
      <c r="K42" s="91">
        <f t="shared" ref="K42:R42" si="14">SUM(K43:K46)</f>
        <v>5000</v>
      </c>
      <c r="L42" s="91"/>
      <c r="M42" s="91"/>
      <c r="N42" s="91"/>
      <c r="O42" s="91"/>
      <c r="P42" s="34">
        <f t="shared" si="14"/>
        <v>0</v>
      </c>
      <c r="Q42" s="34">
        <f t="shared" si="14"/>
        <v>0</v>
      </c>
      <c r="R42" s="34">
        <f t="shared" si="14"/>
        <v>0</v>
      </c>
      <c r="S42" s="80" t="s">
        <v>277</v>
      </c>
    </row>
    <row r="43" spans="1:19" s="20" customFormat="1" ht="38.25" customHeight="1" x14ac:dyDescent="0.25">
      <c r="A43" s="89"/>
      <c r="B43" s="90"/>
      <c r="C43" s="80"/>
      <c r="D43" s="10" t="s">
        <v>10</v>
      </c>
      <c r="E43" s="48">
        <f t="shared" ref="E43:E46" si="15">SUM(F43:R43)</f>
        <v>3899.9487200000003</v>
      </c>
      <c r="F43" s="91">
        <v>1949.9487200000001</v>
      </c>
      <c r="G43" s="91"/>
      <c r="H43" s="91"/>
      <c r="I43" s="91"/>
      <c r="J43" s="91"/>
      <c r="K43" s="91">
        <v>1950</v>
      </c>
      <c r="L43" s="91"/>
      <c r="M43" s="91"/>
      <c r="N43" s="91"/>
      <c r="O43" s="91"/>
      <c r="P43" s="34">
        <v>0</v>
      </c>
      <c r="Q43" s="34">
        <v>0</v>
      </c>
      <c r="R43" s="34">
        <v>0</v>
      </c>
      <c r="S43" s="80"/>
    </row>
    <row r="44" spans="1:19" s="20" customFormat="1" ht="38.25" customHeight="1" x14ac:dyDescent="0.25">
      <c r="A44" s="89"/>
      <c r="B44" s="90"/>
      <c r="C44" s="80"/>
      <c r="D44" s="10" t="s">
        <v>9</v>
      </c>
      <c r="E44" s="48">
        <f t="shared" si="15"/>
        <v>4963.2512800000004</v>
      </c>
      <c r="F44" s="91">
        <v>2481.75128</v>
      </c>
      <c r="G44" s="91"/>
      <c r="H44" s="91"/>
      <c r="I44" s="91"/>
      <c r="J44" s="91"/>
      <c r="K44" s="91">
        <v>2481.5</v>
      </c>
      <c r="L44" s="91"/>
      <c r="M44" s="91"/>
      <c r="N44" s="91"/>
      <c r="O44" s="91"/>
      <c r="P44" s="34">
        <v>0</v>
      </c>
      <c r="Q44" s="34">
        <v>0</v>
      </c>
      <c r="R44" s="34">
        <v>0</v>
      </c>
      <c r="S44" s="80"/>
    </row>
    <row r="45" spans="1:19" s="20" customFormat="1" ht="38.25" customHeight="1" x14ac:dyDescent="0.25">
      <c r="A45" s="89"/>
      <c r="B45" s="90"/>
      <c r="C45" s="80"/>
      <c r="D45" s="10" t="s">
        <v>6</v>
      </c>
      <c r="E45" s="48">
        <f t="shared" si="15"/>
        <v>1136.81</v>
      </c>
      <c r="F45" s="91">
        <v>568.30999999999995</v>
      </c>
      <c r="G45" s="91"/>
      <c r="H45" s="91"/>
      <c r="I45" s="91"/>
      <c r="J45" s="91"/>
      <c r="K45" s="91">
        <v>568.5</v>
      </c>
      <c r="L45" s="91"/>
      <c r="M45" s="91"/>
      <c r="N45" s="91"/>
      <c r="O45" s="91"/>
      <c r="P45" s="34">
        <v>0</v>
      </c>
      <c r="Q45" s="34">
        <v>0</v>
      </c>
      <c r="R45" s="34">
        <v>0</v>
      </c>
      <c r="S45" s="80"/>
    </row>
    <row r="46" spans="1:19" s="20" customFormat="1" ht="38.25" customHeight="1" x14ac:dyDescent="0.25">
      <c r="A46" s="89"/>
      <c r="B46" s="90"/>
      <c r="C46" s="80"/>
      <c r="D46" s="10" t="s">
        <v>7</v>
      </c>
      <c r="E46" s="48">
        <f t="shared" si="15"/>
        <v>0</v>
      </c>
      <c r="F46" s="91">
        <v>0</v>
      </c>
      <c r="G46" s="91"/>
      <c r="H46" s="91"/>
      <c r="I46" s="91"/>
      <c r="J46" s="91"/>
      <c r="K46" s="91">
        <v>0</v>
      </c>
      <c r="L46" s="91"/>
      <c r="M46" s="91"/>
      <c r="N46" s="91"/>
      <c r="O46" s="91"/>
      <c r="P46" s="34">
        <v>0</v>
      </c>
      <c r="Q46" s="34">
        <v>0</v>
      </c>
      <c r="R46" s="34">
        <v>0</v>
      </c>
      <c r="S46" s="80"/>
    </row>
    <row r="47" spans="1:19" s="20" customFormat="1" ht="25.5" customHeight="1" x14ac:dyDescent="0.25">
      <c r="A47" s="88" t="s">
        <v>124</v>
      </c>
      <c r="B47" s="90" t="s">
        <v>253</v>
      </c>
      <c r="C47" s="80" t="s">
        <v>52</v>
      </c>
      <c r="D47" s="52" t="s">
        <v>8</v>
      </c>
      <c r="E47" s="48">
        <f>SUM(F47:R47)</f>
        <v>8140.01</v>
      </c>
      <c r="F47" s="91">
        <f>SUM(F48:J51)</f>
        <v>5140.01</v>
      </c>
      <c r="G47" s="91"/>
      <c r="H47" s="91"/>
      <c r="I47" s="91"/>
      <c r="J47" s="91"/>
      <c r="K47" s="91">
        <f t="shared" ref="K47:R47" si="16">SUM(K48:K51)</f>
        <v>3000</v>
      </c>
      <c r="L47" s="91"/>
      <c r="M47" s="91"/>
      <c r="N47" s="91"/>
      <c r="O47" s="91"/>
      <c r="P47" s="34">
        <f t="shared" si="16"/>
        <v>0</v>
      </c>
      <c r="Q47" s="34">
        <f t="shared" si="16"/>
        <v>0</v>
      </c>
      <c r="R47" s="34">
        <f t="shared" si="16"/>
        <v>0</v>
      </c>
      <c r="S47" s="80" t="s">
        <v>277</v>
      </c>
    </row>
    <row r="48" spans="1:19" s="20" customFormat="1" ht="38.25" customHeight="1" x14ac:dyDescent="0.25">
      <c r="A48" s="89"/>
      <c r="B48" s="90"/>
      <c r="C48" s="80"/>
      <c r="D48" s="10" t="s">
        <v>10</v>
      </c>
      <c r="E48" s="48">
        <f t="shared" ref="E48:E51" si="17">SUM(F48:R48)</f>
        <v>3174.5496899999998</v>
      </c>
      <c r="F48" s="91">
        <f>F53+F58</f>
        <v>2004.5496900000001</v>
      </c>
      <c r="G48" s="91"/>
      <c r="H48" s="91"/>
      <c r="I48" s="91"/>
      <c r="J48" s="91"/>
      <c r="K48" s="91">
        <f>K53+K58</f>
        <v>1170</v>
      </c>
      <c r="L48" s="91"/>
      <c r="M48" s="91"/>
      <c r="N48" s="91"/>
      <c r="O48" s="91"/>
      <c r="P48" s="34">
        <v>0</v>
      </c>
      <c r="Q48" s="34">
        <v>0</v>
      </c>
      <c r="R48" s="34">
        <v>0</v>
      </c>
      <c r="S48" s="80"/>
    </row>
    <row r="49" spans="1:19" s="20" customFormat="1" ht="38.25" customHeight="1" x14ac:dyDescent="0.25">
      <c r="A49" s="89"/>
      <c r="B49" s="90"/>
      <c r="C49" s="80"/>
      <c r="D49" s="10" t="s">
        <v>9</v>
      </c>
      <c r="E49" s="48">
        <f t="shared" si="17"/>
        <v>4040.2403100000001</v>
      </c>
      <c r="F49" s="91">
        <f>F54+F59</f>
        <v>2551.2403100000001</v>
      </c>
      <c r="G49" s="91"/>
      <c r="H49" s="91"/>
      <c r="I49" s="91"/>
      <c r="J49" s="91"/>
      <c r="K49" s="91">
        <f t="shared" ref="K49:K51" si="18">K54+K59</f>
        <v>1489</v>
      </c>
      <c r="L49" s="91"/>
      <c r="M49" s="91"/>
      <c r="N49" s="91"/>
      <c r="O49" s="91"/>
      <c r="P49" s="34">
        <v>0</v>
      </c>
      <c r="Q49" s="34">
        <v>0</v>
      </c>
      <c r="R49" s="34">
        <v>0</v>
      </c>
      <c r="S49" s="80"/>
    </row>
    <row r="50" spans="1:19" s="20" customFormat="1" ht="38.25" customHeight="1" x14ac:dyDescent="0.25">
      <c r="A50" s="89"/>
      <c r="B50" s="90"/>
      <c r="C50" s="80"/>
      <c r="D50" s="10" t="s">
        <v>6</v>
      </c>
      <c r="E50" s="48">
        <f t="shared" si="17"/>
        <v>925.22</v>
      </c>
      <c r="F50" s="91">
        <f>F55+F60</f>
        <v>584.22</v>
      </c>
      <c r="G50" s="91"/>
      <c r="H50" s="91"/>
      <c r="I50" s="91"/>
      <c r="J50" s="91"/>
      <c r="K50" s="91">
        <f t="shared" si="18"/>
        <v>341</v>
      </c>
      <c r="L50" s="91"/>
      <c r="M50" s="91"/>
      <c r="N50" s="91"/>
      <c r="O50" s="91"/>
      <c r="P50" s="34">
        <v>0</v>
      </c>
      <c r="Q50" s="34">
        <v>0</v>
      </c>
      <c r="R50" s="34">
        <v>0</v>
      </c>
      <c r="S50" s="80"/>
    </row>
    <row r="51" spans="1:19" s="20" customFormat="1" ht="38.25" customHeight="1" x14ac:dyDescent="0.25">
      <c r="A51" s="89"/>
      <c r="B51" s="90"/>
      <c r="C51" s="80"/>
      <c r="D51" s="10" t="s">
        <v>7</v>
      </c>
      <c r="E51" s="48">
        <f t="shared" si="17"/>
        <v>0</v>
      </c>
      <c r="F51" s="91">
        <f>F56+F61</f>
        <v>0</v>
      </c>
      <c r="G51" s="91"/>
      <c r="H51" s="91"/>
      <c r="I51" s="91"/>
      <c r="J51" s="91"/>
      <c r="K51" s="91">
        <f t="shared" si="18"/>
        <v>0</v>
      </c>
      <c r="L51" s="91"/>
      <c r="M51" s="91"/>
      <c r="N51" s="91"/>
      <c r="O51" s="91"/>
      <c r="P51" s="34">
        <v>0</v>
      </c>
      <c r="Q51" s="34">
        <v>0</v>
      </c>
      <c r="R51" s="34">
        <v>0</v>
      </c>
      <c r="S51" s="80"/>
    </row>
    <row r="52" spans="1:19" s="20" customFormat="1" ht="25.5" customHeight="1" x14ac:dyDescent="0.25">
      <c r="A52" s="88" t="s">
        <v>214</v>
      </c>
      <c r="B52" s="90" t="s">
        <v>254</v>
      </c>
      <c r="C52" s="80" t="s">
        <v>52</v>
      </c>
      <c r="D52" s="52" t="s">
        <v>8</v>
      </c>
      <c r="E52" s="48">
        <f>SUM(F52:R52)</f>
        <v>5140.01</v>
      </c>
      <c r="F52" s="93">
        <f>SUM(F53:J56)</f>
        <v>5140.01</v>
      </c>
      <c r="G52" s="94"/>
      <c r="H52" s="94"/>
      <c r="I52" s="94"/>
      <c r="J52" s="95"/>
      <c r="K52" s="93">
        <f t="shared" ref="K52" si="19">SUM(K53:K56)</f>
        <v>0</v>
      </c>
      <c r="L52" s="94"/>
      <c r="M52" s="94"/>
      <c r="N52" s="94"/>
      <c r="O52" s="95"/>
      <c r="P52" s="34">
        <f t="shared" ref="P52:R52" si="20">SUM(P53:P56)</f>
        <v>0</v>
      </c>
      <c r="Q52" s="34">
        <f t="shared" si="20"/>
        <v>0</v>
      </c>
      <c r="R52" s="34">
        <f t="shared" si="20"/>
        <v>0</v>
      </c>
      <c r="S52" s="80" t="s">
        <v>277</v>
      </c>
    </row>
    <row r="53" spans="1:19" s="20" customFormat="1" ht="38.25" customHeight="1" x14ac:dyDescent="0.25">
      <c r="A53" s="89"/>
      <c r="B53" s="90"/>
      <c r="C53" s="80"/>
      <c r="D53" s="10" t="s">
        <v>10</v>
      </c>
      <c r="E53" s="48">
        <f t="shared" ref="E53:E56" si="21">SUM(F53:R53)</f>
        <v>2004.5496900000001</v>
      </c>
      <c r="F53" s="91">
        <v>2004.5496900000001</v>
      </c>
      <c r="G53" s="91"/>
      <c r="H53" s="91"/>
      <c r="I53" s="91"/>
      <c r="J53" s="91"/>
      <c r="K53" s="93">
        <v>0</v>
      </c>
      <c r="L53" s="94"/>
      <c r="M53" s="94"/>
      <c r="N53" s="94"/>
      <c r="O53" s="95"/>
      <c r="P53" s="34">
        <v>0</v>
      </c>
      <c r="Q53" s="34">
        <v>0</v>
      </c>
      <c r="R53" s="34">
        <v>0</v>
      </c>
      <c r="S53" s="80"/>
    </row>
    <row r="54" spans="1:19" s="20" customFormat="1" ht="38.25" customHeight="1" x14ac:dyDescent="0.25">
      <c r="A54" s="89"/>
      <c r="B54" s="90"/>
      <c r="C54" s="80"/>
      <c r="D54" s="10" t="s">
        <v>9</v>
      </c>
      <c r="E54" s="48">
        <f t="shared" si="21"/>
        <v>2551.2403100000001</v>
      </c>
      <c r="F54" s="91">
        <v>2551.2403100000001</v>
      </c>
      <c r="G54" s="91"/>
      <c r="H54" s="91"/>
      <c r="I54" s="91"/>
      <c r="J54" s="91"/>
      <c r="K54" s="93">
        <v>0</v>
      </c>
      <c r="L54" s="94"/>
      <c r="M54" s="94"/>
      <c r="N54" s="94"/>
      <c r="O54" s="95"/>
      <c r="P54" s="34">
        <v>0</v>
      </c>
      <c r="Q54" s="34">
        <v>0</v>
      </c>
      <c r="R54" s="34">
        <v>0</v>
      </c>
      <c r="S54" s="80"/>
    </row>
    <row r="55" spans="1:19" s="20" customFormat="1" ht="38.25" customHeight="1" x14ac:dyDescent="0.25">
      <c r="A55" s="89"/>
      <c r="B55" s="90"/>
      <c r="C55" s="80"/>
      <c r="D55" s="10" t="s">
        <v>6</v>
      </c>
      <c r="E55" s="48">
        <f t="shared" si="21"/>
        <v>584.22</v>
      </c>
      <c r="F55" s="91">
        <v>584.22</v>
      </c>
      <c r="G55" s="91"/>
      <c r="H55" s="91"/>
      <c r="I55" s="91"/>
      <c r="J55" s="91"/>
      <c r="K55" s="91">
        <v>0</v>
      </c>
      <c r="L55" s="91"/>
      <c r="M55" s="91"/>
      <c r="N55" s="91"/>
      <c r="O55" s="91"/>
      <c r="P55" s="34">
        <v>0</v>
      </c>
      <c r="Q55" s="34">
        <v>0</v>
      </c>
      <c r="R55" s="34">
        <v>0</v>
      </c>
      <c r="S55" s="80"/>
    </row>
    <row r="56" spans="1:19" s="20" customFormat="1" ht="38.25" customHeight="1" x14ac:dyDescent="0.25">
      <c r="A56" s="92"/>
      <c r="B56" s="90"/>
      <c r="C56" s="80"/>
      <c r="D56" s="10" t="s">
        <v>7</v>
      </c>
      <c r="E56" s="48">
        <f t="shared" si="21"/>
        <v>0</v>
      </c>
      <c r="F56" s="91">
        <v>0</v>
      </c>
      <c r="G56" s="91"/>
      <c r="H56" s="91"/>
      <c r="I56" s="91"/>
      <c r="J56" s="91"/>
      <c r="K56" s="91">
        <v>0</v>
      </c>
      <c r="L56" s="91"/>
      <c r="M56" s="91"/>
      <c r="N56" s="91"/>
      <c r="O56" s="91"/>
      <c r="P56" s="34">
        <v>0</v>
      </c>
      <c r="Q56" s="34">
        <v>0</v>
      </c>
      <c r="R56" s="34">
        <v>0</v>
      </c>
      <c r="S56" s="80"/>
    </row>
    <row r="57" spans="1:19" s="20" customFormat="1" ht="25.5" customHeight="1" x14ac:dyDescent="0.25">
      <c r="A57" s="88" t="s">
        <v>215</v>
      </c>
      <c r="B57" s="90" t="s">
        <v>255</v>
      </c>
      <c r="C57" s="80" t="s">
        <v>52</v>
      </c>
      <c r="D57" s="52" t="s">
        <v>8</v>
      </c>
      <c r="E57" s="48">
        <f>SUM(F57:R57)</f>
        <v>3000</v>
      </c>
      <c r="F57" s="91">
        <f>SUM(F58:J61)</f>
        <v>0</v>
      </c>
      <c r="G57" s="91"/>
      <c r="H57" s="91"/>
      <c r="I57" s="91"/>
      <c r="J57" s="91"/>
      <c r="K57" s="91">
        <f t="shared" ref="K57" si="22">SUM(K58:K61)</f>
        <v>3000</v>
      </c>
      <c r="L57" s="91"/>
      <c r="M57" s="91"/>
      <c r="N57" s="91"/>
      <c r="O57" s="91"/>
      <c r="P57" s="34">
        <f t="shared" ref="P57:R57" si="23">SUM(P58:P61)</f>
        <v>0</v>
      </c>
      <c r="Q57" s="34">
        <f t="shared" si="23"/>
        <v>0</v>
      </c>
      <c r="R57" s="34">
        <f t="shared" si="23"/>
        <v>0</v>
      </c>
      <c r="S57" s="80" t="s">
        <v>277</v>
      </c>
    </row>
    <row r="58" spans="1:19" s="20" customFormat="1" ht="38.25" customHeight="1" x14ac:dyDescent="0.25">
      <c r="A58" s="89"/>
      <c r="B58" s="90"/>
      <c r="C58" s="80"/>
      <c r="D58" s="10" t="s">
        <v>10</v>
      </c>
      <c r="E58" s="48">
        <f t="shared" ref="E58:E61" si="24">SUM(F58:R58)</f>
        <v>1170</v>
      </c>
      <c r="F58" s="91">
        <v>0</v>
      </c>
      <c r="G58" s="91"/>
      <c r="H58" s="91"/>
      <c r="I58" s="91"/>
      <c r="J58" s="91"/>
      <c r="K58" s="91">
        <v>1170</v>
      </c>
      <c r="L58" s="91"/>
      <c r="M58" s="91"/>
      <c r="N58" s="91"/>
      <c r="O58" s="91"/>
      <c r="P58" s="34">
        <v>0</v>
      </c>
      <c r="Q58" s="34">
        <v>0</v>
      </c>
      <c r="R58" s="34">
        <v>0</v>
      </c>
      <c r="S58" s="80"/>
    </row>
    <row r="59" spans="1:19" s="20" customFormat="1" ht="38.25" customHeight="1" x14ac:dyDescent="0.25">
      <c r="A59" s="89"/>
      <c r="B59" s="90"/>
      <c r="C59" s="80"/>
      <c r="D59" s="10" t="s">
        <v>9</v>
      </c>
      <c r="E59" s="48">
        <f t="shared" si="24"/>
        <v>1489</v>
      </c>
      <c r="F59" s="91">
        <v>0</v>
      </c>
      <c r="G59" s="91"/>
      <c r="H59" s="91"/>
      <c r="I59" s="91"/>
      <c r="J59" s="91"/>
      <c r="K59" s="91">
        <v>1489</v>
      </c>
      <c r="L59" s="91"/>
      <c r="M59" s="91"/>
      <c r="N59" s="91"/>
      <c r="O59" s="91"/>
      <c r="P59" s="34">
        <v>0</v>
      </c>
      <c r="Q59" s="34">
        <v>0</v>
      </c>
      <c r="R59" s="34">
        <v>0</v>
      </c>
      <c r="S59" s="80"/>
    </row>
    <row r="60" spans="1:19" s="20" customFormat="1" ht="38.25" customHeight="1" x14ac:dyDescent="0.25">
      <c r="A60" s="89"/>
      <c r="B60" s="90"/>
      <c r="C60" s="80"/>
      <c r="D60" s="10" t="s">
        <v>6</v>
      </c>
      <c r="E60" s="48">
        <f t="shared" si="24"/>
        <v>341</v>
      </c>
      <c r="F60" s="91">
        <v>0</v>
      </c>
      <c r="G60" s="91"/>
      <c r="H60" s="91"/>
      <c r="I60" s="91"/>
      <c r="J60" s="91"/>
      <c r="K60" s="91">
        <v>341</v>
      </c>
      <c r="L60" s="91"/>
      <c r="M60" s="91"/>
      <c r="N60" s="91"/>
      <c r="O60" s="91"/>
      <c r="P60" s="34">
        <v>0</v>
      </c>
      <c r="Q60" s="34">
        <v>0</v>
      </c>
      <c r="R60" s="34">
        <v>0</v>
      </c>
      <c r="S60" s="80"/>
    </row>
    <row r="61" spans="1:19" s="20" customFormat="1" ht="38.25" customHeight="1" x14ac:dyDescent="0.25">
      <c r="A61" s="92"/>
      <c r="B61" s="90"/>
      <c r="C61" s="80"/>
      <c r="D61" s="10" t="s">
        <v>7</v>
      </c>
      <c r="E61" s="48">
        <f t="shared" si="24"/>
        <v>0</v>
      </c>
      <c r="F61" s="91">
        <v>0</v>
      </c>
      <c r="G61" s="91"/>
      <c r="H61" s="91"/>
      <c r="I61" s="91"/>
      <c r="J61" s="91"/>
      <c r="K61" s="91">
        <v>0</v>
      </c>
      <c r="L61" s="91"/>
      <c r="M61" s="91"/>
      <c r="N61" s="91"/>
      <c r="O61" s="91"/>
      <c r="P61" s="34">
        <v>0</v>
      </c>
      <c r="Q61" s="34">
        <v>0</v>
      </c>
      <c r="R61" s="34">
        <v>0</v>
      </c>
      <c r="S61" s="80"/>
    </row>
    <row r="62" spans="1:19" s="20" customFormat="1" ht="25.5" customHeight="1" x14ac:dyDescent="0.25">
      <c r="A62" s="88" t="s">
        <v>125</v>
      </c>
      <c r="B62" s="90" t="s">
        <v>169</v>
      </c>
      <c r="C62" s="80" t="s">
        <v>52</v>
      </c>
      <c r="D62" s="52" t="s">
        <v>8</v>
      </c>
      <c r="E62" s="48">
        <f>SUM(F62:R62)</f>
        <v>1941.0400000000004</v>
      </c>
      <c r="F62" s="91">
        <f>SUM(F63:J66)</f>
        <v>1941.0400000000004</v>
      </c>
      <c r="G62" s="91"/>
      <c r="H62" s="91"/>
      <c r="I62" s="91"/>
      <c r="J62" s="91"/>
      <c r="K62" s="91">
        <f t="shared" ref="K62:R62" si="25">SUM(K63:K66)</f>
        <v>0</v>
      </c>
      <c r="L62" s="91"/>
      <c r="M62" s="91"/>
      <c r="N62" s="91"/>
      <c r="O62" s="91"/>
      <c r="P62" s="34">
        <f t="shared" si="25"/>
        <v>0</v>
      </c>
      <c r="Q62" s="34">
        <f t="shared" si="25"/>
        <v>0</v>
      </c>
      <c r="R62" s="34">
        <f t="shared" si="25"/>
        <v>0</v>
      </c>
      <c r="S62" s="80" t="s">
        <v>278</v>
      </c>
    </row>
    <row r="63" spans="1:19" s="20" customFormat="1" ht="38.25" customHeight="1" x14ac:dyDescent="0.25">
      <c r="A63" s="89"/>
      <c r="B63" s="90"/>
      <c r="C63" s="80"/>
      <c r="D63" s="10" t="s">
        <v>10</v>
      </c>
      <c r="E63" s="48">
        <f t="shared" ref="E63:E66" si="26">SUM(F63:R63)</f>
        <v>757.00416000000007</v>
      </c>
      <c r="F63" s="91">
        <f>SUM(F68,F73)</f>
        <v>757.00416000000007</v>
      </c>
      <c r="G63" s="91"/>
      <c r="H63" s="91"/>
      <c r="I63" s="91"/>
      <c r="J63" s="91"/>
      <c r="K63" s="91">
        <f>SUM(K68,K73)</f>
        <v>0</v>
      </c>
      <c r="L63" s="91"/>
      <c r="M63" s="91"/>
      <c r="N63" s="91"/>
      <c r="O63" s="91"/>
      <c r="P63" s="34">
        <f t="shared" ref="P63:R63" si="27">SUM(P68,P73)</f>
        <v>0</v>
      </c>
      <c r="Q63" s="34">
        <f t="shared" si="27"/>
        <v>0</v>
      </c>
      <c r="R63" s="34">
        <f t="shared" si="27"/>
        <v>0</v>
      </c>
      <c r="S63" s="80"/>
    </row>
    <row r="64" spans="1:19" s="20" customFormat="1" ht="38.25" customHeight="1" x14ac:dyDescent="0.25">
      <c r="A64" s="89"/>
      <c r="B64" s="90"/>
      <c r="C64" s="80"/>
      <c r="D64" s="10" t="s">
        <v>9</v>
      </c>
      <c r="E64" s="48">
        <f t="shared" si="26"/>
        <v>963.41585000000009</v>
      </c>
      <c r="F64" s="91">
        <f t="shared" ref="F64:F66" si="28">SUM(F69,F74)</f>
        <v>963.41585000000009</v>
      </c>
      <c r="G64" s="91"/>
      <c r="H64" s="91"/>
      <c r="I64" s="91"/>
      <c r="J64" s="91"/>
      <c r="K64" s="91">
        <f t="shared" ref="K64:R66" si="29">SUM(K69,K74)</f>
        <v>0</v>
      </c>
      <c r="L64" s="91"/>
      <c r="M64" s="91"/>
      <c r="N64" s="91"/>
      <c r="O64" s="91"/>
      <c r="P64" s="34">
        <f t="shared" si="29"/>
        <v>0</v>
      </c>
      <c r="Q64" s="34">
        <f t="shared" si="29"/>
        <v>0</v>
      </c>
      <c r="R64" s="34">
        <f t="shared" si="29"/>
        <v>0</v>
      </c>
      <c r="S64" s="80"/>
    </row>
    <row r="65" spans="1:19" s="20" customFormat="1" ht="38.25" customHeight="1" x14ac:dyDescent="0.25">
      <c r="A65" s="89"/>
      <c r="B65" s="90"/>
      <c r="C65" s="80"/>
      <c r="D65" s="10" t="s">
        <v>6</v>
      </c>
      <c r="E65" s="48">
        <f t="shared" si="26"/>
        <v>220.61999000000003</v>
      </c>
      <c r="F65" s="91">
        <f t="shared" si="28"/>
        <v>220.61999000000003</v>
      </c>
      <c r="G65" s="91"/>
      <c r="H65" s="91"/>
      <c r="I65" s="91"/>
      <c r="J65" s="91"/>
      <c r="K65" s="91">
        <f t="shared" si="29"/>
        <v>0</v>
      </c>
      <c r="L65" s="91"/>
      <c r="M65" s="91"/>
      <c r="N65" s="91"/>
      <c r="O65" s="91"/>
      <c r="P65" s="34">
        <f t="shared" si="29"/>
        <v>0</v>
      </c>
      <c r="Q65" s="34">
        <f t="shared" si="29"/>
        <v>0</v>
      </c>
      <c r="R65" s="34">
        <f t="shared" si="29"/>
        <v>0</v>
      </c>
      <c r="S65" s="80"/>
    </row>
    <row r="66" spans="1:19" s="20" customFormat="1" ht="38.25" customHeight="1" x14ac:dyDescent="0.25">
      <c r="A66" s="89"/>
      <c r="B66" s="90"/>
      <c r="C66" s="80"/>
      <c r="D66" s="10" t="s">
        <v>7</v>
      </c>
      <c r="E66" s="48">
        <f t="shared" si="26"/>
        <v>0</v>
      </c>
      <c r="F66" s="91">
        <f t="shared" si="28"/>
        <v>0</v>
      </c>
      <c r="G66" s="91"/>
      <c r="H66" s="91"/>
      <c r="I66" s="91"/>
      <c r="J66" s="91"/>
      <c r="K66" s="91">
        <f t="shared" si="29"/>
        <v>0</v>
      </c>
      <c r="L66" s="91"/>
      <c r="M66" s="91"/>
      <c r="N66" s="91"/>
      <c r="O66" s="91"/>
      <c r="P66" s="34">
        <f t="shared" si="29"/>
        <v>0</v>
      </c>
      <c r="Q66" s="34">
        <f t="shared" si="29"/>
        <v>0</v>
      </c>
      <c r="R66" s="34">
        <f t="shared" si="29"/>
        <v>0</v>
      </c>
      <c r="S66" s="80"/>
    </row>
    <row r="67" spans="1:19" s="20" customFormat="1" ht="25.5" customHeight="1" x14ac:dyDescent="0.25">
      <c r="A67" s="88" t="s">
        <v>126</v>
      </c>
      <c r="B67" s="90" t="s">
        <v>170</v>
      </c>
      <c r="C67" s="80" t="s">
        <v>52</v>
      </c>
      <c r="D67" s="52" t="s">
        <v>8</v>
      </c>
      <c r="E67" s="48">
        <f>SUM(F67:R67)</f>
        <v>1371.0400000000002</v>
      </c>
      <c r="F67" s="93">
        <f>SUM(F68:J71)</f>
        <v>1371.0400000000002</v>
      </c>
      <c r="G67" s="94"/>
      <c r="H67" s="94"/>
      <c r="I67" s="94"/>
      <c r="J67" s="95"/>
      <c r="K67" s="93">
        <f t="shared" ref="K67:R67" si="30">SUM(K68:K71)</f>
        <v>0</v>
      </c>
      <c r="L67" s="94"/>
      <c r="M67" s="94"/>
      <c r="N67" s="94"/>
      <c r="O67" s="95"/>
      <c r="P67" s="34">
        <f t="shared" si="30"/>
        <v>0</v>
      </c>
      <c r="Q67" s="34">
        <f t="shared" si="30"/>
        <v>0</v>
      </c>
      <c r="R67" s="34">
        <f t="shared" si="30"/>
        <v>0</v>
      </c>
      <c r="S67" s="80" t="s">
        <v>278</v>
      </c>
    </row>
    <row r="68" spans="1:19" s="20" customFormat="1" ht="38.25" customHeight="1" x14ac:dyDescent="0.25">
      <c r="A68" s="89"/>
      <c r="B68" s="90"/>
      <c r="C68" s="80"/>
      <c r="D68" s="10" t="s">
        <v>10</v>
      </c>
      <c r="E68" s="48">
        <f t="shared" ref="E68:E71" si="31">SUM(F68:R68)</f>
        <v>534.71004000000005</v>
      </c>
      <c r="F68" s="93">
        <v>534.71004000000005</v>
      </c>
      <c r="G68" s="94"/>
      <c r="H68" s="94"/>
      <c r="I68" s="94"/>
      <c r="J68" s="95"/>
      <c r="K68" s="93">
        <v>0</v>
      </c>
      <c r="L68" s="94"/>
      <c r="M68" s="94"/>
      <c r="N68" s="94"/>
      <c r="O68" s="95"/>
      <c r="P68" s="34">
        <v>0</v>
      </c>
      <c r="Q68" s="34">
        <v>0</v>
      </c>
      <c r="R68" s="34">
        <v>0</v>
      </c>
      <c r="S68" s="80"/>
    </row>
    <row r="69" spans="1:19" s="20" customFormat="1" ht="38.25" customHeight="1" x14ac:dyDescent="0.25">
      <c r="A69" s="89"/>
      <c r="B69" s="90"/>
      <c r="C69" s="80"/>
      <c r="D69" s="10" t="s">
        <v>9</v>
      </c>
      <c r="E69" s="48">
        <f t="shared" si="31"/>
        <v>680.49621000000002</v>
      </c>
      <c r="F69" s="93">
        <v>680.49621000000002</v>
      </c>
      <c r="G69" s="94"/>
      <c r="H69" s="94"/>
      <c r="I69" s="94"/>
      <c r="J69" s="95"/>
      <c r="K69" s="93">
        <v>0</v>
      </c>
      <c r="L69" s="94"/>
      <c r="M69" s="94"/>
      <c r="N69" s="94"/>
      <c r="O69" s="95"/>
      <c r="P69" s="34">
        <v>0</v>
      </c>
      <c r="Q69" s="34">
        <v>0</v>
      </c>
      <c r="R69" s="34">
        <v>0</v>
      </c>
      <c r="S69" s="80"/>
    </row>
    <row r="70" spans="1:19" s="20" customFormat="1" ht="38.25" customHeight="1" x14ac:dyDescent="0.25">
      <c r="A70" s="89"/>
      <c r="B70" s="90"/>
      <c r="C70" s="80"/>
      <c r="D70" s="10" t="s">
        <v>6</v>
      </c>
      <c r="E70" s="48">
        <f t="shared" si="31"/>
        <v>155.83375000000001</v>
      </c>
      <c r="F70" s="91">
        <v>155.83375000000001</v>
      </c>
      <c r="G70" s="91"/>
      <c r="H70" s="91"/>
      <c r="I70" s="91"/>
      <c r="J70" s="91"/>
      <c r="K70" s="91">
        <v>0</v>
      </c>
      <c r="L70" s="91"/>
      <c r="M70" s="91"/>
      <c r="N70" s="91"/>
      <c r="O70" s="91"/>
      <c r="P70" s="34">
        <v>0</v>
      </c>
      <c r="Q70" s="34">
        <v>0</v>
      </c>
      <c r="R70" s="34">
        <v>0</v>
      </c>
      <c r="S70" s="80"/>
    </row>
    <row r="71" spans="1:19" s="20" customFormat="1" ht="38.25" customHeight="1" x14ac:dyDescent="0.25">
      <c r="A71" s="92"/>
      <c r="B71" s="90"/>
      <c r="C71" s="80"/>
      <c r="D71" s="10" t="s">
        <v>7</v>
      </c>
      <c r="E71" s="48">
        <f t="shared" si="31"/>
        <v>0</v>
      </c>
      <c r="F71" s="91">
        <v>0</v>
      </c>
      <c r="G71" s="91"/>
      <c r="H71" s="91"/>
      <c r="I71" s="91"/>
      <c r="J71" s="91"/>
      <c r="K71" s="91">
        <v>0</v>
      </c>
      <c r="L71" s="91"/>
      <c r="M71" s="91"/>
      <c r="N71" s="91"/>
      <c r="O71" s="91"/>
      <c r="P71" s="34">
        <v>0</v>
      </c>
      <c r="Q71" s="34">
        <v>0</v>
      </c>
      <c r="R71" s="34">
        <v>0</v>
      </c>
      <c r="S71" s="80"/>
    </row>
    <row r="72" spans="1:19" s="20" customFormat="1" ht="25.5" customHeight="1" x14ac:dyDescent="0.25">
      <c r="A72" s="88" t="s">
        <v>127</v>
      </c>
      <c r="B72" s="90" t="s">
        <v>171</v>
      </c>
      <c r="C72" s="80" t="s">
        <v>52</v>
      </c>
      <c r="D72" s="52" t="s">
        <v>8</v>
      </c>
      <c r="E72" s="48">
        <f>SUM(F72:R72)</f>
        <v>570</v>
      </c>
      <c r="F72" s="91">
        <f>SUM(F73:J76)</f>
        <v>570</v>
      </c>
      <c r="G72" s="91"/>
      <c r="H72" s="91"/>
      <c r="I72" s="91"/>
      <c r="J72" s="91"/>
      <c r="K72" s="91">
        <f t="shared" ref="K72:R72" si="32">SUM(K73:K76)</f>
        <v>0</v>
      </c>
      <c r="L72" s="91"/>
      <c r="M72" s="91"/>
      <c r="N72" s="91"/>
      <c r="O72" s="91"/>
      <c r="P72" s="34">
        <f t="shared" si="32"/>
        <v>0</v>
      </c>
      <c r="Q72" s="34">
        <f t="shared" si="32"/>
        <v>0</v>
      </c>
      <c r="R72" s="34">
        <f t="shared" si="32"/>
        <v>0</v>
      </c>
      <c r="S72" s="80" t="s">
        <v>278</v>
      </c>
    </row>
    <row r="73" spans="1:19" s="20" customFormat="1" ht="38.25" customHeight="1" x14ac:dyDescent="0.25">
      <c r="A73" s="89"/>
      <c r="B73" s="90"/>
      <c r="C73" s="80"/>
      <c r="D73" s="10" t="s">
        <v>10</v>
      </c>
      <c r="E73" s="48">
        <f t="shared" ref="E73:E76" si="33">SUM(F73:R73)</f>
        <v>222.29411999999999</v>
      </c>
      <c r="F73" s="91">
        <v>222.29411999999999</v>
      </c>
      <c r="G73" s="91"/>
      <c r="H73" s="91"/>
      <c r="I73" s="91"/>
      <c r="J73" s="91"/>
      <c r="K73" s="91">
        <v>0</v>
      </c>
      <c r="L73" s="91"/>
      <c r="M73" s="91"/>
      <c r="N73" s="91"/>
      <c r="O73" s="91"/>
      <c r="P73" s="34">
        <v>0</v>
      </c>
      <c r="Q73" s="34">
        <v>0</v>
      </c>
      <c r="R73" s="34">
        <v>0</v>
      </c>
      <c r="S73" s="80"/>
    </row>
    <row r="74" spans="1:19" s="20" customFormat="1" ht="38.25" customHeight="1" x14ac:dyDescent="0.25">
      <c r="A74" s="89"/>
      <c r="B74" s="90"/>
      <c r="C74" s="80"/>
      <c r="D74" s="10" t="s">
        <v>9</v>
      </c>
      <c r="E74" s="48">
        <f t="shared" si="33"/>
        <v>282.91964000000002</v>
      </c>
      <c r="F74" s="91">
        <v>282.91964000000002</v>
      </c>
      <c r="G74" s="91"/>
      <c r="H74" s="91"/>
      <c r="I74" s="91"/>
      <c r="J74" s="91"/>
      <c r="K74" s="91">
        <v>0</v>
      </c>
      <c r="L74" s="91"/>
      <c r="M74" s="91"/>
      <c r="N74" s="91"/>
      <c r="O74" s="91"/>
      <c r="P74" s="34">
        <v>0</v>
      </c>
      <c r="Q74" s="34">
        <v>0</v>
      </c>
      <c r="R74" s="34">
        <v>0</v>
      </c>
      <c r="S74" s="80"/>
    </row>
    <row r="75" spans="1:19" s="20" customFormat="1" ht="38.25" customHeight="1" x14ac:dyDescent="0.25">
      <c r="A75" s="89"/>
      <c r="B75" s="90"/>
      <c r="C75" s="80"/>
      <c r="D75" s="10" t="s">
        <v>6</v>
      </c>
      <c r="E75" s="48">
        <f t="shared" si="33"/>
        <v>64.786240000000006</v>
      </c>
      <c r="F75" s="91">
        <v>64.786240000000006</v>
      </c>
      <c r="G75" s="91"/>
      <c r="H75" s="91"/>
      <c r="I75" s="91"/>
      <c r="J75" s="91"/>
      <c r="K75" s="91">
        <v>0</v>
      </c>
      <c r="L75" s="91"/>
      <c r="M75" s="91"/>
      <c r="N75" s="91"/>
      <c r="O75" s="91"/>
      <c r="P75" s="34">
        <v>0</v>
      </c>
      <c r="Q75" s="34">
        <v>0</v>
      </c>
      <c r="R75" s="34">
        <v>0</v>
      </c>
      <c r="S75" s="80"/>
    </row>
    <row r="76" spans="1:19" s="20" customFormat="1" ht="38.25" customHeight="1" x14ac:dyDescent="0.25">
      <c r="A76" s="92"/>
      <c r="B76" s="90"/>
      <c r="C76" s="80"/>
      <c r="D76" s="10" t="s">
        <v>7</v>
      </c>
      <c r="E76" s="48">
        <f t="shared" si="33"/>
        <v>0</v>
      </c>
      <c r="F76" s="91">
        <v>0</v>
      </c>
      <c r="G76" s="91"/>
      <c r="H76" s="91"/>
      <c r="I76" s="91"/>
      <c r="J76" s="91"/>
      <c r="K76" s="91">
        <v>0</v>
      </c>
      <c r="L76" s="91"/>
      <c r="M76" s="91"/>
      <c r="N76" s="91"/>
      <c r="O76" s="91"/>
      <c r="P76" s="34">
        <v>0</v>
      </c>
      <c r="Q76" s="34">
        <v>0</v>
      </c>
      <c r="R76" s="34">
        <v>0</v>
      </c>
      <c r="S76" s="80"/>
    </row>
    <row r="77" spans="1:19" s="20" customFormat="1" ht="25.5" customHeight="1" x14ac:dyDescent="0.25">
      <c r="A77" s="88" t="s">
        <v>128</v>
      </c>
      <c r="B77" s="90" t="s">
        <v>172</v>
      </c>
      <c r="C77" s="80" t="s">
        <v>52</v>
      </c>
      <c r="D77" s="52" t="s">
        <v>8</v>
      </c>
      <c r="E77" s="48">
        <f>SUM(F77:R77)</f>
        <v>35454.649999999994</v>
      </c>
      <c r="F77" s="91">
        <f>SUM(F78:J81)</f>
        <v>14759.05</v>
      </c>
      <c r="G77" s="91"/>
      <c r="H77" s="91"/>
      <c r="I77" s="91"/>
      <c r="J77" s="91"/>
      <c r="K77" s="91">
        <f t="shared" ref="K77:R77" si="34">SUM(K78:K81)</f>
        <v>20695.599999999999</v>
      </c>
      <c r="L77" s="91"/>
      <c r="M77" s="91"/>
      <c r="N77" s="91"/>
      <c r="O77" s="91"/>
      <c r="P77" s="34">
        <f t="shared" si="34"/>
        <v>0</v>
      </c>
      <c r="Q77" s="34">
        <f t="shared" si="34"/>
        <v>0</v>
      </c>
      <c r="R77" s="34">
        <f t="shared" si="34"/>
        <v>0</v>
      </c>
      <c r="S77" s="80" t="s">
        <v>278</v>
      </c>
    </row>
    <row r="78" spans="1:19" s="20" customFormat="1" ht="38.25" customHeight="1" x14ac:dyDescent="0.25">
      <c r="A78" s="89"/>
      <c r="B78" s="90"/>
      <c r="C78" s="80"/>
      <c r="D78" s="10" t="s">
        <v>10</v>
      </c>
      <c r="E78" s="48">
        <f t="shared" ref="E78:E81" si="35">SUM(F78:R78)</f>
        <v>13827.3</v>
      </c>
      <c r="F78" s="91">
        <v>5755.9</v>
      </c>
      <c r="G78" s="91"/>
      <c r="H78" s="91"/>
      <c r="I78" s="91"/>
      <c r="J78" s="91"/>
      <c r="K78" s="91">
        <v>8071.4</v>
      </c>
      <c r="L78" s="91"/>
      <c r="M78" s="91"/>
      <c r="N78" s="91"/>
      <c r="O78" s="91"/>
      <c r="P78" s="34">
        <v>0</v>
      </c>
      <c r="Q78" s="34">
        <v>0</v>
      </c>
      <c r="R78" s="34">
        <v>0</v>
      </c>
      <c r="S78" s="80"/>
    </row>
    <row r="79" spans="1:19" s="20" customFormat="1" ht="38.25" customHeight="1" x14ac:dyDescent="0.25">
      <c r="A79" s="89"/>
      <c r="B79" s="90"/>
      <c r="C79" s="80"/>
      <c r="D79" s="10" t="s">
        <v>9</v>
      </c>
      <c r="E79" s="48">
        <f t="shared" si="35"/>
        <v>17600.23342</v>
      </c>
      <c r="F79" s="91">
        <v>7325.6334200000001</v>
      </c>
      <c r="G79" s="91"/>
      <c r="H79" s="91"/>
      <c r="I79" s="91"/>
      <c r="J79" s="91"/>
      <c r="K79" s="91">
        <v>10274.6</v>
      </c>
      <c r="L79" s="91"/>
      <c r="M79" s="91"/>
      <c r="N79" s="91"/>
      <c r="O79" s="91"/>
      <c r="P79" s="34">
        <v>0</v>
      </c>
      <c r="Q79" s="34">
        <v>0</v>
      </c>
      <c r="R79" s="34">
        <v>0</v>
      </c>
      <c r="S79" s="80"/>
    </row>
    <row r="80" spans="1:19" s="20" customFormat="1" ht="38.25" customHeight="1" x14ac:dyDescent="0.25">
      <c r="A80" s="89"/>
      <c r="B80" s="90"/>
      <c r="C80" s="80"/>
      <c r="D80" s="10" t="s">
        <v>6</v>
      </c>
      <c r="E80" s="48">
        <f t="shared" si="35"/>
        <v>4027.1165799999999</v>
      </c>
      <c r="F80" s="91">
        <v>1677.51658</v>
      </c>
      <c r="G80" s="91"/>
      <c r="H80" s="91"/>
      <c r="I80" s="91"/>
      <c r="J80" s="91"/>
      <c r="K80" s="91">
        <v>2349.6</v>
      </c>
      <c r="L80" s="91"/>
      <c r="M80" s="91"/>
      <c r="N80" s="91"/>
      <c r="O80" s="91"/>
      <c r="P80" s="34">
        <v>0</v>
      </c>
      <c r="Q80" s="34">
        <v>0</v>
      </c>
      <c r="R80" s="34">
        <v>0</v>
      </c>
      <c r="S80" s="80"/>
    </row>
    <row r="81" spans="1:19" s="20" customFormat="1" ht="38.25" customHeight="1" x14ac:dyDescent="0.25">
      <c r="A81" s="89"/>
      <c r="B81" s="90"/>
      <c r="C81" s="80"/>
      <c r="D81" s="10" t="s">
        <v>7</v>
      </c>
      <c r="E81" s="48">
        <f t="shared" si="35"/>
        <v>0</v>
      </c>
      <c r="F81" s="91">
        <f t="shared" ref="F81" si="36">SUM(F106,F111)</f>
        <v>0</v>
      </c>
      <c r="G81" s="91"/>
      <c r="H81" s="91"/>
      <c r="I81" s="91"/>
      <c r="J81" s="91"/>
      <c r="K81" s="91">
        <v>0</v>
      </c>
      <c r="L81" s="91"/>
      <c r="M81" s="91"/>
      <c r="N81" s="91"/>
      <c r="O81" s="91"/>
      <c r="P81" s="34">
        <v>0</v>
      </c>
      <c r="Q81" s="34">
        <v>0</v>
      </c>
      <c r="R81" s="34">
        <v>0</v>
      </c>
      <c r="S81" s="80"/>
    </row>
    <row r="82" spans="1:19" s="20" customFormat="1" ht="42" customHeight="1" x14ac:dyDescent="0.25">
      <c r="A82" s="88" t="s">
        <v>213</v>
      </c>
      <c r="B82" s="90" t="s">
        <v>249</v>
      </c>
      <c r="C82" s="80" t="s">
        <v>52</v>
      </c>
      <c r="D82" s="52" t="s">
        <v>8</v>
      </c>
      <c r="E82" s="48">
        <f>SUM(F82:R82)</f>
        <v>89981</v>
      </c>
      <c r="F82" s="91">
        <f>SUM(F83:J86)</f>
        <v>0</v>
      </c>
      <c r="G82" s="91"/>
      <c r="H82" s="91"/>
      <c r="I82" s="91"/>
      <c r="J82" s="91"/>
      <c r="K82" s="91">
        <f t="shared" ref="K82" si="37">SUM(K83:K86)</f>
        <v>89981</v>
      </c>
      <c r="L82" s="91"/>
      <c r="M82" s="91"/>
      <c r="N82" s="91"/>
      <c r="O82" s="91"/>
      <c r="P82" s="34">
        <f t="shared" ref="P82:R82" si="38">SUM(P83:P86)</f>
        <v>0</v>
      </c>
      <c r="Q82" s="34">
        <f t="shared" si="38"/>
        <v>0</v>
      </c>
      <c r="R82" s="34">
        <f t="shared" si="38"/>
        <v>0</v>
      </c>
      <c r="S82" s="80" t="s">
        <v>144</v>
      </c>
    </row>
    <row r="83" spans="1:19" s="20" customFormat="1" ht="57" customHeight="1" x14ac:dyDescent="0.25">
      <c r="A83" s="89"/>
      <c r="B83" s="90"/>
      <c r="C83" s="80"/>
      <c r="D83" s="10" t="s">
        <v>10</v>
      </c>
      <c r="E83" s="48">
        <f t="shared" ref="E83:E86" si="39">SUM(F83:R83)</f>
        <v>35091</v>
      </c>
      <c r="F83" s="91">
        <v>0</v>
      </c>
      <c r="G83" s="91"/>
      <c r="H83" s="91"/>
      <c r="I83" s="91"/>
      <c r="J83" s="91"/>
      <c r="K83" s="91">
        <v>35091</v>
      </c>
      <c r="L83" s="91"/>
      <c r="M83" s="91"/>
      <c r="N83" s="91"/>
      <c r="O83" s="91"/>
      <c r="P83" s="34">
        <v>0</v>
      </c>
      <c r="Q83" s="34">
        <v>0</v>
      </c>
      <c r="R83" s="34">
        <v>0</v>
      </c>
      <c r="S83" s="80"/>
    </row>
    <row r="84" spans="1:19" s="20" customFormat="1" ht="52.5" customHeight="1" x14ac:dyDescent="0.25">
      <c r="A84" s="89"/>
      <c r="B84" s="90"/>
      <c r="C84" s="80"/>
      <c r="D84" s="10" t="s">
        <v>9</v>
      </c>
      <c r="E84" s="48">
        <f t="shared" si="39"/>
        <v>44660</v>
      </c>
      <c r="F84" s="91">
        <v>0</v>
      </c>
      <c r="G84" s="91"/>
      <c r="H84" s="91"/>
      <c r="I84" s="91"/>
      <c r="J84" s="91"/>
      <c r="K84" s="91">
        <v>44660</v>
      </c>
      <c r="L84" s="91"/>
      <c r="M84" s="91"/>
      <c r="N84" s="91"/>
      <c r="O84" s="91"/>
      <c r="P84" s="34">
        <v>0</v>
      </c>
      <c r="Q84" s="34">
        <v>0</v>
      </c>
      <c r="R84" s="34">
        <v>0</v>
      </c>
      <c r="S84" s="80"/>
    </row>
    <row r="85" spans="1:19" s="20" customFormat="1" ht="54" customHeight="1" x14ac:dyDescent="0.25">
      <c r="A85" s="89"/>
      <c r="B85" s="90"/>
      <c r="C85" s="80"/>
      <c r="D85" s="10" t="s">
        <v>6</v>
      </c>
      <c r="E85" s="48">
        <f t="shared" si="39"/>
        <v>10230</v>
      </c>
      <c r="F85" s="91">
        <v>0</v>
      </c>
      <c r="G85" s="91"/>
      <c r="H85" s="91"/>
      <c r="I85" s="91"/>
      <c r="J85" s="91"/>
      <c r="K85" s="91">
        <v>10230</v>
      </c>
      <c r="L85" s="91"/>
      <c r="M85" s="91"/>
      <c r="N85" s="91"/>
      <c r="O85" s="91"/>
      <c r="P85" s="34">
        <v>0</v>
      </c>
      <c r="Q85" s="34">
        <v>0</v>
      </c>
      <c r="R85" s="34">
        <v>0</v>
      </c>
      <c r="S85" s="80"/>
    </row>
    <row r="86" spans="1:19" s="20" customFormat="1" ht="56.25" customHeight="1" x14ac:dyDescent="0.25">
      <c r="A86" s="89"/>
      <c r="B86" s="90"/>
      <c r="C86" s="80"/>
      <c r="D86" s="10" t="s">
        <v>7</v>
      </c>
      <c r="E86" s="48">
        <f t="shared" si="39"/>
        <v>0</v>
      </c>
      <c r="F86" s="91">
        <v>0</v>
      </c>
      <c r="G86" s="91"/>
      <c r="H86" s="91"/>
      <c r="I86" s="91"/>
      <c r="J86" s="91"/>
      <c r="K86" s="91">
        <v>0</v>
      </c>
      <c r="L86" s="91"/>
      <c r="M86" s="91"/>
      <c r="N86" s="91"/>
      <c r="O86" s="91"/>
      <c r="P86" s="34">
        <v>0</v>
      </c>
      <c r="Q86" s="34">
        <v>0</v>
      </c>
      <c r="R86" s="34">
        <v>0</v>
      </c>
      <c r="S86" s="80"/>
    </row>
    <row r="87" spans="1:19" s="20" customFormat="1" ht="25.5" customHeight="1" x14ac:dyDescent="0.25">
      <c r="A87" s="88" t="s">
        <v>216</v>
      </c>
      <c r="B87" s="90" t="s">
        <v>250</v>
      </c>
      <c r="C87" s="80" t="s">
        <v>52</v>
      </c>
      <c r="D87" s="52" t="s">
        <v>8</v>
      </c>
      <c r="E87" s="48">
        <f>SUM(F87:R87)</f>
        <v>1000</v>
      </c>
      <c r="F87" s="91">
        <f>SUM(F88:J91)</f>
        <v>0</v>
      </c>
      <c r="G87" s="91"/>
      <c r="H87" s="91"/>
      <c r="I87" s="91"/>
      <c r="J87" s="91"/>
      <c r="K87" s="91">
        <f t="shared" ref="K87" si="40">SUM(K88:K91)</f>
        <v>1000</v>
      </c>
      <c r="L87" s="91"/>
      <c r="M87" s="91"/>
      <c r="N87" s="91"/>
      <c r="O87" s="91"/>
      <c r="P87" s="34">
        <f t="shared" ref="P87:R87" si="41">SUM(P88:P91)</f>
        <v>0</v>
      </c>
      <c r="Q87" s="34">
        <f t="shared" si="41"/>
        <v>0</v>
      </c>
      <c r="R87" s="34">
        <f t="shared" si="41"/>
        <v>0</v>
      </c>
      <c r="S87" s="80" t="s">
        <v>277</v>
      </c>
    </row>
    <row r="88" spans="1:19" s="20" customFormat="1" ht="38.25" customHeight="1" x14ac:dyDescent="0.25">
      <c r="A88" s="89"/>
      <c r="B88" s="90"/>
      <c r="C88" s="80"/>
      <c r="D88" s="10" t="s">
        <v>10</v>
      </c>
      <c r="E88" s="48">
        <f t="shared" ref="E88:E91" si="42">SUM(F88:R88)</f>
        <v>390</v>
      </c>
      <c r="F88" s="91">
        <v>0</v>
      </c>
      <c r="G88" s="91"/>
      <c r="H88" s="91"/>
      <c r="I88" s="91"/>
      <c r="J88" s="91"/>
      <c r="K88" s="91">
        <v>390</v>
      </c>
      <c r="L88" s="91"/>
      <c r="M88" s="91"/>
      <c r="N88" s="91"/>
      <c r="O88" s="91"/>
      <c r="P88" s="34">
        <v>0</v>
      </c>
      <c r="Q88" s="34">
        <v>0</v>
      </c>
      <c r="R88" s="34">
        <v>0</v>
      </c>
      <c r="S88" s="80"/>
    </row>
    <row r="89" spans="1:19" s="20" customFormat="1" ht="38.25" customHeight="1" x14ac:dyDescent="0.25">
      <c r="A89" s="89"/>
      <c r="B89" s="90"/>
      <c r="C89" s="80"/>
      <c r="D89" s="10" t="s">
        <v>9</v>
      </c>
      <c r="E89" s="48">
        <f t="shared" si="42"/>
        <v>496.3</v>
      </c>
      <c r="F89" s="91">
        <v>0</v>
      </c>
      <c r="G89" s="91"/>
      <c r="H89" s="91"/>
      <c r="I89" s="91"/>
      <c r="J89" s="91"/>
      <c r="K89" s="91">
        <v>496.3</v>
      </c>
      <c r="L89" s="91"/>
      <c r="M89" s="91"/>
      <c r="N89" s="91"/>
      <c r="O89" s="91"/>
      <c r="P89" s="34">
        <v>0</v>
      </c>
      <c r="Q89" s="34">
        <v>0</v>
      </c>
      <c r="R89" s="34">
        <v>0</v>
      </c>
      <c r="S89" s="80"/>
    </row>
    <row r="90" spans="1:19" s="20" customFormat="1" ht="38.25" customHeight="1" x14ac:dyDescent="0.25">
      <c r="A90" s="89"/>
      <c r="B90" s="90"/>
      <c r="C90" s="80"/>
      <c r="D90" s="10" t="s">
        <v>6</v>
      </c>
      <c r="E90" s="48">
        <f t="shared" si="42"/>
        <v>113.7</v>
      </c>
      <c r="F90" s="91">
        <v>0</v>
      </c>
      <c r="G90" s="91"/>
      <c r="H90" s="91"/>
      <c r="I90" s="91"/>
      <c r="J90" s="91"/>
      <c r="K90" s="91">
        <v>113.7</v>
      </c>
      <c r="L90" s="91"/>
      <c r="M90" s="91"/>
      <c r="N90" s="91"/>
      <c r="O90" s="91"/>
      <c r="P90" s="34">
        <v>0</v>
      </c>
      <c r="Q90" s="34">
        <v>0</v>
      </c>
      <c r="R90" s="34">
        <v>0</v>
      </c>
      <c r="S90" s="80"/>
    </row>
    <row r="91" spans="1:19" s="20" customFormat="1" ht="38.25" customHeight="1" x14ac:dyDescent="0.25">
      <c r="A91" s="89"/>
      <c r="B91" s="90"/>
      <c r="C91" s="80"/>
      <c r="D91" s="10" t="s">
        <v>7</v>
      </c>
      <c r="E91" s="48">
        <f t="shared" si="42"/>
        <v>0</v>
      </c>
      <c r="F91" s="91">
        <v>0</v>
      </c>
      <c r="G91" s="91"/>
      <c r="H91" s="91"/>
      <c r="I91" s="91"/>
      <c r="J91" s="91"/>
      <c r="K91" s="91">
        <v>0</v>
      </c>
      <c r="L91" s="91"/>
      <c r="M91" s="91"/>
      <c r="N91" s="91"/>
      <c r="O91" s="91"/>
      <c r="P91" s="34">
        <v>0</v>
      </c>
      <c r="Q91" s="34">
        <v>0</v>
      </c>
      <c r="R91" s="34">
        <v>0</v>
      </c>
      <c r="S91" s="80"/>
    </row>
    <row r="92" spans="1:19" s="20" customFormat="1" ht="25.5" customHeight="1" x14ac:dyDescent="0.25">
      <c r="A92" s="88" t="s">
        <v>217</v>
      </c>
      <c r="B92" s="90" t="s">
        <v>251</v>
      </c>
      <c r="C92" s="80" t="s">
        <v>52</v>
      </c>
      <c r="D92" s="52" t="s">
        <v>8</v>
      </c>
      <c r="E92" s="48">
        <f>SUM(F92:R92)</f>
        <v>1000</v>
      </c>
      <c r="F92" s="91">
        <f>SUM(F93:J96)</f>
        <v>0</v>
      </c>
      <c r="G92" s="91"/>
      <c r="H92" s="91"/>
      <c r="I92" s="91"/>
      <c r="J92" s="91"/>
      <c r="K92" s="91">
        <f t="shared" ref="K92" si="43">SUM(K93:K96)</f>
        <v>1000</v>
      </c>
      <c r="L92" s="91"/>
      <c r="M92" s="91"/>
      <c r="N92" s="91"/>
      <c r="O92" s="91"/>
      <c r="P92" s="34">
        <f t="shared" ref="P92:R92" si="44">SUM(P93:P96)</f>
        <v>0</v>
      </c>
      <c r="Q92" s="34">
        <f t="shared" si="44"/>
        <v>0</v>
      </c>
      <c r="R92" s="34">
        <f t="shared" si="44"/>
        <v>0</v>
      </c>
      <c r="S92" s="80" t="s">
        <v>277</v>
      </c>
    </row>
    <row r="93" spans="1:19" s="20" customFormat="1" ht="38.25" customHeight="1" x14ac:dyDescent="0.25">
      <c r="A93" s="89"/>
      <c r="B93" s="90"/>
      <c r="C93" s="80"/>
      <c r="D93" s="10" t="s">
        <v>10</v>
      </c>
      <c r="E93" s="48">
        <f t="shared" ref="E93:E96" si="45">SUM(F93:R93)</f>
        <v>390</v>
      </c>
      <c r="F93" s="91">
        <v>0</v>
      </c>
      <c r="G93" s="91"/>
      <c r="H93" s="91"/>
      <c r="I93" s="91"/>
      <c r="J93" s="91"/>
      <c r="K93" s="91">
        <v>390</v>
      </c>
      <c r="L93" s="91"/>
      <c r="M93" s="91"/>
      <c r="N93" s="91"/>
      <c r="O93" s="91"/>
      <c r="P93" s="34">
        <v>0</v>
      </c>
      <c r="Q93" s="34">
        <v>0</v>
      </c>
      <c r="R93" s="34">
        <v>0</v>
      </c>
      <c r="S93" s="80"/>
    </row>
    <row r="94" spans="1:19" s="20" customFormat="1" ht="38.25" customHeight="1" x14ac:dyDescent="0.25">
      <c r="A94" s="89"/>
      <c r="B94" s="90"/>
      <c r="C94" s="80"/>
      <c r="D94" s="10" t="s">
        <v>9</v>
      </c>
      <c r="E94" s="48">
        <f t="shared" si="45"/>
        <v>496.3</v>
      </c>
      <c r="F94" s="91">
        <v>0</v>
      </c>
      <c r="G94" s="91"/>
      <c r="H94" s="91"/>
      <c r="I94" s="91"/>
      <c r="J94" s="91"/>
      <c r="K94" s="91">
        <v>496.3</v>
      </c>
      <c r="L94" s="91"/>
      <c r="M94" s="91"/>
      <c r="N94" s="91"/>
      <c r="O94" s="91"/>
      <c r="P94" s="34">
        <v>0</v>
      </c>
      <c r="Q94" s="34">
        <v>0</v>
      </c>
      <c r="R94" s="34">
        <v>0</v>
      </c>
      <c r="S94" s="80"/>
    </row>
    <row r="95" spans="1:19" s="20" customFormat="1" ht="38.25" customHeight="1" x14ac:dyDescent="0.25">
      <c r="A95" s="89"/>
      <c r="B95" s="90"/>
      <c r="C95" s="80"/>
      <c r="D95" s="10" t="s">
        <v>6</v>
      </c>
      <c r="E95" s="48">
        <f t="shared" si="45"/>
        <v>113.7</v>
      </c>
      <c r="F95" s="91">
        <v>0</v>
      </c>
      <c r="G95" s="91"/>
      <c r="H95" s="91"/>
      <c r="I95" s="91"/>
      <c r="J95" s="91"/>
      <c r="K95" s="91">
        <v>113.7</v>
      </c>
      <c r="L95" s="91"/>
      <c r="M95" s="91"/>
      <c r="N95" s="91"/>
      <c r="O95" s="91"/>
      <c r="P95" s="34">
        <v>0</v>
      </c>
      <c r="Q95" s="34">
        <v>0</v>
      </c>
      <c r="R95" s="34">
        <v>0</v>
      </c>
      <c r="S95" s="80"/>
    </row>
    <row r="96" spans="1:19" s="20" customFormat="1" ht="38.25" customHeight="1" x14ac:dyDescent="0.25">
      <c r="A96" s="89"/>
      <c r="B96" s="90"/>
      <c r="C96" s="80"/>
      <c r="D96" s="10" t="s">
        <v>7</v>
      </c>
      <c r="E96" s="48">
        <f t="shared" si="45"/>
        <v>0</v>
      </c>
      <c r="F96" s="91">
        <v>0</v>
      </c>
      <c r="G96" s="91"/>
      <c r="H96" s="91"/>
      <c r="I96" s="91"/>
      <c r="J96" s="91"/>
      <c r="K96" s="91">
        <v>0</v>
      </c>
      <c r="L96" s="91"/>
      <c r="M96" s="91"/>
      <c r="N96" s="91"/>
      <c r="O96" s="91"/>
      <c r="P96" s="34">
        <v>0</v>
      </c>
      <c r="Q96" s="34">
        <v>0</v>
      </c>
      <c r="R96" s="34">
        <v>0</v>
      </c>
      <c r="S96" s="80"/>
    </row>
    <row r="97" spans="1:19" s="20" customFormat="1" ht="25.5" customHeight="1" x14ac:dyDescent="0.25">
      <c r="A97" s="88" t="s">
        <v>218</v>
      </c>
      <c r="B97" s="90" t="s">
        <v>252</v>
      </c>
      <c r="C97" s="80" t="s">
        <v>52</v>
      </c>
      <c r="D97" s="52" t="s">
        <v>8</v>
      </c>
      <c r="E97" s="48">
        <f>SUM(F97:R97)</f>
        <v>3000</v>
      </c>
      <c r="F97" s="91">
        <f>SUM(F98:J101)</f>
        <v>0</v>
      </c>
      <c r="G97" s="91"/>
      <c r="H97" s="91"/>
      <c r="I97" s="91"/>
      <c r="J97" s="91"/>
      <c r="K97" s="91">
        <f t="shared" ref="K97" si="46">SUM(K98:K101)</f>
        <v>3000</v>
      </c>
      <c r="L97" s="91"/>
      <c r="M97" s="91"/>
      <c r="N97" s="91"/>
      <c r="O97" s="91"/>
      <c r="P97" s="34">
        <f t="shared" ref="P97:R97" si="47">SUM(P98:P101)</f>
        <v>0</v>
      </c>
      <c r="Q97" s="34">
        <f t="shared" si="47"/>
        <v>0</v>
      </c>
      <c r="R97" s="34">
        <f t="shared" si="47"/>
        <v>0</v>
      </c>
      <c r="S97" s="80" t="s">
        <v>277</v>
      </c>
    </row>
    <row r="98" spans="1:19" s="20" customFormat="1" ht="38.25" customHeight="1" x14ac:dyDescent="0.25">
      <c r="A98" s="89"/>
      <c r="B98" s="90"/>
      <c r="C98" s="80"/>
      <c r="D98" s="10" t="s">
        <v>10</v>
      </c>
      <c r="E98" s="48">
        <f t="shared" ref="E98:E101" si="48">SUM(F98:R98)</f>
        <v>1170</v>
      </c>
      <c r="F98" s="91">
        <v>0</v>
      </c>
      <c r="G98" s="91"/>
      <c r="H98" s="91"/>
      <c r="I98" s="91"/>
      <c r="J98" s="91"/>
      <c r="K98" s="91">
        <v>1170</v>
      </c>
      <c r="L98" s="91"/>
      <c r="M98" s="91"/>
      <c r="N98" s="91"/>
      <c r="O98" s="91"/>
      <c r="P98" s="34">
        <v>0</v>
      </c>
      <c r="Q98" s="34">
        <v>0</v>
      </c>
      <c r="R98" s="34">
        <v>0</v>
      </c>
      <c r="S98" s="80"/>
    </row>
    <row r="99" spans="1:19" s="20" customFormat="1" ht="38.25" customHeight="1" x14ac:dyDescent="0.25">
      <c r="A99" s="89"/>
      <c r="B99" s="90"/>
      <c r="C99" s="80"/>
      <c r="D99" s="10" t="s">
        <v>9</v>
      </c>
      <c r="E99" s="48">
        <f t="shared" si="48"/>
        <v>1489</v>
      </c>
      <c r="F99" s="91">
        <v>0</v>
      </c>
      <c r="G99" s="91"/>
      <c r="H99" s="91"/>
      <c r="I99" s="91"/>
      <c r="J99" s="91"/>
      <c r="K99" s="91">
        <v>1489</v>
      </c>
      <c r="L99" s="91"/>
      <c r="M99" s="91"/>
      <c r="N99" s="91"/>
      <c r="O99" s="91"/>
      <c r="P99" s="34">
        <v>0</v>
      </c>
      <c r="Q99" s="34">
        <v>0</v>
      </c>
      <c r="R99" s="34">
        <v>0</v>
      </c>
      <c r="S99" s="80"/>
    </row>
    <row r="100" spans="1:19" s="20" customFormat="1" ht="38.25" customHeight="1" x14ac:dyDescent="0.25">
      <c r="A100" s="89"/>
      <c r="B100" s="90"/>
      <c r="C100" s="80"/>
      <c r="D100" s="10" t="s">
        <v>6</v>
      </c>
      <c r="E100" s="48">
        <f t="shared" si="48"/>
        <v>341</v>
      </c>
      <c r="F100" s="91">
        <v>0</v>
      </c>
      <c r="G100" s="91"/>
      <c r="H100" s="91"/>
      <c r="I100" s="91"/>
      <c r="J100" s="91"/>
      <c r="K100" s="91">
        <v>341</v>
      </c>
      <c r="L100" s="91"/>
      <c r="M100" s="91"/>
      <c r="N100" s="91"/>
      <c r="O100" s="91"/>
      <c r="P100" s="34">
        <v>0</v>
      </c>
      <c r="Q100" s="34">
        <v>0</v>
      </c>
      <c r="R100" s="34">
        <v>0</v>
      </c>
      <c r="S100" s="80"/>
    </row>
    <row r="101" spans="1:19" s="20" customFormat="1" ht="38.25" customHeight="1" x14ac:dyDescent="0.25">
      <c r="A101" s="89"/>
      <c r="B101" s="90"/>
      <c r="C101" s="80"/>
      <c r="D101" s="10" t="s">
        <v>7</v>
      </c>
      <c r="E101" s="48">
        <f t="shared" si="48"/>
        <v>0</v>
      </c>
      <c r="F101" s="91">
        <v>0</v>
      </c>
      <c r="G101" s="91"/>
      <c r="H101" s="91"/>
      <c r="I101" s="91"/>
      <c r="J101" s="91"/>
      <c r="K101" s="91">
        <v>0</v>
      </c>
      <c r="L101" s="91"/>
      <c r="M101" s="91"/>
      <c r="N101" s="91"/>
      <c r="O101" s="91"/>
      <c r="P101" s="34">
        <v>0</v>
      </c>
      <c r="Q101" s="34">
        <v>0</v>
      </c>
      <c r="R101" s="34">
        <v>0</v>
      </c>
      <c r="S101" s="80"/>
    </row>
    <row r="102" spans="1:19" ht="24" customHeight="1" x14ac:dyDescent="0.25">
      <c r="A102" s="106" t="s">
        <v>28</v>
      </c>
      <c r="B102" s="105" t="s">
        <v>173</v>
      </c>
      <c r="C102" s="80" t="s">
        <v>52</v>
      </c>
      <c r="D102" s="52" t="s">
        <v>8</v>
      </c>
      <c r="E102" s="47">
        <f>SUM(F102:R102)</f>
        <v>0</v>
      </c>
      <c r="F102" s="96">
        <f>SUM(F103:J106)</f>
        <v>0</v>
      </c>
      <c r="G102" s="96"/>
      <c r="H102" s="96"/>
      <c r="I102" s="96"/>
      <c r="J102" s="96"/>
      <c r="K102" s="96">
        <f>SUM(K103:K106)</f>
        <v>0</v>
      </c>
      <c r="L102" s="96"/>
      <c r="M102" s="96"/>
      <c r="N102" s="96"/>
      <c r="O102" s="96"/>
      <c r="P102" s="33">
        <f t="shared" ref="P102:R102" si="49">SUM(P103:P106)</f>
        <v>0</v>
      </c>
      <c r="Q102" s="33">
        <f t="shared" si="49"/>
        <v>0</v>
      </c>
      <c r="R102" s="33">
        <f t="shared" si="49"/>
        <v>0</v>
      </c>
      <c r="S102" s="80" t="s">
        <v>144</v>
      </c>
    </row>
    <row r="103" spans="1:19" ht="38.25" customHeight="1" x14ac:dyDescent="0.25">
      <c r="A103" s="106"/>
      <c r="B103" s="105"/>
      <c r="C103" s="80"/>
      <c r="D103" s="10" t="s">
        <v>10</v>
      </c>
      <c r="E103" s="47">
        <f t="shared" ref="E103:E106" si="50">SUM(F103:R103)</f>
        <v>0</v>
      </c>
      <c r="F103" s="96">
        <f t="shared" ref="F103" si="51">F108</f>
        <v>0</v>
      </c>
      <c r="G103" s="96"/>
      <c r="H103" s="96"/>
      <c r="I103" s="96"/>
      <c r="J103" s="96"/>
      <c r="K103" s="96">
        <f t="shared" ref="K103:P106" si="52">K108</f>
        <v>0</v>
      </c>
      <c r="L103" s="96"/>
      <c r="M103" s="96"/>
      <c r="N103" s="96"/>
      <c r="O103" s="96"/>
      <c r="P103" s="33">
        <f t="shared" si="52"/>
        <v>0</v>
      </c>
      <c r="Q103" s="33">
        <f t="shared" ref="Q103:R105" si="53">Q108</f>
        <v>0</v>
      </c>
      <c r="R103" s="33">
        <f t="shared" si="53"/>
        <v>0</v>
      </c>
      <c r="S103" s="80"/>
    </row>
    <row r="104" spans="1:19" ht="38.25" customHeight="1" x14ac:dyDescent="0.25">
      <c r="A104" s="106"/>
      <c r="B104" s="105"/>
      <c r="C104" s="80"/>
      <c r="D104" s="10" t="s">
        <v>9</v>
      </c>
      <c r="E104" s="47">
        <f t="shared" si="50"/>
        <v>0</v>
      </c>
      <c r="F104" s="96">
        <f t="shared" ref="F104:F106" si="54">F109</f>
        <v>0</v>
      </c>
      <c r="G104" s="96"/>
      <c r="H104" s="96"/>
      <c r="I104" s="96"/>
      <c r="J104" s="96"/>
      <c r="K104" s="96">
        <f t="shared" si="52"/>
        <v>0</v>
      </c>
      <c r="L104" s="96"/>
      <c r="M104" s="96"/>
      <c r="N104" s="96"/>
      <c r="O104" s="96"/>
      <c r="P104" s="33">
        <f t="shared" si="52"/>
        <v>0</v>
      </c>
      <c r="Q104" s="33">
        <f t="shared" si="53"/>
        <v>0</v>
      </c>
      <c r="R104" s="33">
        <f t="shared" si="53"/>
        <v>0</v>
      </c>
      <c r="S104" s="80"/>
    </row>
    <row r="105" spans="1:19" ht="38.25" customHeight="1" x14ac:dyDescent="0.25">
      <c r="A105" s="106"/>
      <c r="B105" s="105"/>
      <c r="C105" s="80"/>
      <c r="D105" s="10" t="s">
        <v>6</v>
      </c>
      <c r="E105" s="47">
        <f t="shared" si="50"/>
        <v>0</v>
      </c>
      <c r="F105" s="96">
        <f t="shared" si="54"/>
        <v>0</v>
      </c>
      <c r="G105" s="96"/>
      <c r="H105" s="96"/>
      <c r="I105" s="96"/>
      <c r="J105" s="96"/>
      <c r="K105" s="96">
        <f t="shared" si="52"/>
        <v>0</v>
      </c>
      <c r="L105" s="96"/>
      <c r="M105" s="96"/>
      <c r="N105" s="96"/>
      <c r="O105" s="96"/>
      <c r="P105" s="33">
        <f t="shared" si="52"/>
        <v>0</v>
      </c>
      <c r="Q105" s="33">
        <f t="shared" si="53"/>
        <v>0</v>
      </c>
      <c r="R105" s="33">
        <f t="shared" si="53"/>
        <v>0</v>
      </c>
      <c r="S105" s="80"/>
    </row>
    <row r="106" spans="1:19" ht="38.25" customHeight="1" x14ac:dyDescent="0.25">
      <c r="A106" s="106"/>
      <c r="B106" s="105"/>
      <c r="C106" s="80"/>
      <c r="D106" s="10" t="s">
        <v>7</v>
      </c>
      <c r="E106" s="47">
        <f t="shared" si="50"/>
        <v>0</v>
      </c>
      <c r="F106" s="96">
        <f t="shared" si="54"/>
        <v>0</v>
      </c>
      <c r="G106" s="96"/>
      <c r="H106" s="96"/>
      <c r="I106" s="96"/>
      <c r="J106" s="96"/>
      <c r="K106" s="96">
        <f t="shared" si="52"/>
        <v>0</v>
      </c>
      <c r="L106" s="96"/>
      <c r="M106" s="96"/>
      <c r="N106" s="96"/>
      <c r="O106" s="96"/>
      <c r="P106" s="33">
        <f t="shared" si="52"/>
        <v>0</v>
      </c>
      <c r="Q106" s="33">
        <f t="shared" ref="Q106" si="55">Q111</f>
        <v>0</v>
      </c>
      <c r="R106" s="33">
        <f>R111</f>
        <v>0</v>
      </c>
      <c r="S106" s="80"/>
    </row>
    <row r="107" spans="1:19" ht="21.75" customHeight="1" x14ac:dyDescent="0.25">
      <c r="A107" s="106" t="s">
        <v>29</v>
      </c>
      <c r="B107" s="103" t="s">
        <v>274</v>
      </c>
      <c r="C107" s="80" t="s">
        <v>52</v>
      </c>
      <c r="D107" s="52" t="s">
        <v>8</v>
      </c>
      <c r="E107" s="48">
        <f>SUM(F107:R107)</f>
        <v>0</v>
      </c>
      <c r="F107" s="91">
        <f>SUM(F108:J111)</f>
        <v>0</v>
      </c>
      <c r="G107" s="91"/>
      <c r="H107" s="91"/>
      <c r="I107" s="91"/>
      <c r="J107" s="91"/>
      <c r="K107" s="91">
        <f>SUM(K108:K111)</f>
        <v>0</v>
      </c>
      <c r="L107" s="91"/>
      <c r="M107" s="91"/>
      <c r="N107" s="91"/>
      <c r="O107" s="91"/>
      <c r="P107" s="34">
        <f t="shared" ref="P107:R107" si="56">SUM(P108:P111)</f>
        <v>0</v>
      </c>
      <c r="Q107" s="34">
        <f t="shared" si="56"/>
        <v>0</v>
      </c>
      <c r="R107" s="34">
        <f t="shared" si="56"/>
        <v>0</v>
      </c>
      <c r="S107" s="80" t="s">
        <v>144</v>
      </c>
    </row>
    <row r="108" spans="1:19" ht="38.25" customHeight="1" x14ac:dyDescent="0.25">
      <c r="A108" s="106"/>
      <c r="B108" s="103"/>
      <c r="C108" s="80"/>
      <c r="D108" s="10" t="s">
        <v>10</v>
      </c>
      <c r="E108" s="48">
        <f>SUM(F108:R108)</f>
        <v>0</v>
      </c>
      <c r="F108" s="91">
        <v>0</v>
      </c>
      <c r="G108" s="91"/>
      <c r="H108" s="91"/>
      <c r="I108" s="91"/>
      <c r="J108" s="91"/>
      <c r="K108" s="91">
        <v>0</v>
      </c>
      <c r="L108" s="91"/>
      <c r="M108" s="91"/>
      <c r="N108" s="91"/>
      <c r="O108" s="91"/>
      <c r="P108" s="34">
        <v>0</v>
      </c>
      <c r="Q108" s="34">
        <v>0</v>
      </c>
      <c r="R108" s="34">
        <v>0</v>
      </c>
      <c r="S108" s="80"/>
    </row>
    <row r="109" spans="1:19" ht="38.25" customHeight="1" x14ac:dyDescent="0.25">
      <c r="A109" s="106"/>
      <c r="B109" s="103"/>
      <c r="C109" s="80"/>
      <c r="D109" s="10" t="s">
        <v>9</v>
      </c>
      <c r="E109" s="48">
        <f t="shared" ref="E109:E111" si="57">SUM(F109:R109)</f>
        <v>0</v>
      </c>
      <c r="F109" s="91">
        <v>0</v>
      </c>
      <c r="G109" s="91"/>
      <c r="H109" s="91"/>
      <c r="I109" s="91"/>
      <c r="J109" s="91"/>
      <c r="K109" s="91">
        <v>0</v>
      </c>
      <c r="L109" s="91"/>
      <c r="M109" s="91"/>
      <c r="N109" s="91"/>
      <c r="O109" s="91"/>
      <c r="P109" s="34">
        <v>0</v>
      </c>
      <c r="Q109" s="34">
        <v>0</v>
      </c>
      <c r="R109" s="34">
        <v>0</v>
      </c>
      <c r="S109" s="80"/>
    </row>
    <row r="110" spans="1:19" ht="38.25" customHeight="1" x14ac:dyDescent="0.25">
      <c r="A110" s="106"/>
      <c r="B110" s="103"/>
      <c r="C110" s="80"/>
      <c r="D110" s="10" t="s">
        <v>6</v>
      </c>
      <c r="E110" s="48">
        <f t="shared" si="57"/>
        <v>0</v>
      </c>
      <c r="F110" s="91">
        <v>0</v>
      </c>
      <c r="G110" s="91"/>
      <c r="H110" s="91"/>
      <c r="I110" s="91"/>
      <c r="J110" s="91"/>
      <c r="K110" s="91">
        <v>0</v>
      </c>
      <c r="L110" s="91"/>
      <c r="M110" s="91"/>
      <c r="N110" s="91"/>
      <c r="O110" s="91"/>
      <c r="P110" s="34">
        <v>0</v>
      </c>
      <c r="Q110" s="34">
        <v>0</v>
      </c>
      <c r="R110" s="34">
        <v>0</v>
      </c>
      <c r="S110" s="80"/>
    </row>
    <row r="111" spans="1:19" ht="38.25" customHeight="1" x14ac:dyDescent="0.25">
      <c r="A111" s="106"/>
      <c r="B111" s="103"/>
      <c r="C111" s="80"/>
      <c r="D111" s="10" t="s">
        <v>7</v>
      </c>
      <c r="E111" s="48">
        <f t="shared" si="57"/>
        <v>0</v>
      </c>
      <c r="F111" s="91">
        <v>0</v>
      </c>
      <c r="G111" s="91"/>
      <c r="H111" s="91"/>
      <c r="I111" s="91"/>
      <c r="J111" s="91"/>
      <c r="K111" s="91">
        <v>0</v>
      </c>
      <c r="L111" s="91"/>
      <c r="M111" s="91"/>
      <c r="N111" s="91"/>
      <c r="O111" s="91"/>
      <c r="P111" s="34">
        <v>0</v>
      </c>
      <c r="Q111" s="34">
        <v>0</v>
      </c>
      <c r="R111" s="34">
        <v>0</v>
      </c>
      <c r="S111" s="80"/>
    </row>
    <row r="112" spans="1:19" ht="27" customHeight="1" x14ac:dyDescent="0.25">
      <c r="A112" s="106"/>
      <c r="B112" s="103" t="s">
        <v>246</v>
      </c>
      <c r="C112" s="102" t="s">
        <v>52</v>
      </c>
      <c r="D112" s="108" t="s">
        <v>20</v>
      </c>
      <c r="E112" s="104" t="s">
        <v>44</v>
      </c>
      <c r="F112" s="101" t="s">
        <v>4</v>
      </c>
      <c r="G112" s="97" t="s">
        <v>71</v>
      </c>
      <c r="H112" s="97"/>
      <c r="I112" s="97"/>
      <c r="J112" s="97"/>
      <c r="K112" s="80" t="s">
        <v>203</v>
      </c>
      <c r="L112" s="97" t="s">
        <v>71</v>
      </c>
      <c r="M112" s="97"/>
      <c r="N112" s="97"/>
      <c r="O112" s="97"/>
      <c r="P112" s="102" t="s">
        <v>66</v>
      </c>
      <c r="Q112" s="102" t="s">
        <v>67</v>
      </c>
      <c r="R112" s="102" t="s">
        <v>68</v>
      </c>
      <c r="S112" s="74" t="s">
        <v>20</v>
      </c>
    </row>
    <row r="113" spans="1:19" ht="33" customHeight="1" x14ac:dyDescent="0.25">
      <c r="A113" s="106"/>
      <c r="B113" s="103"/>
      <c r="C113" s="102"/>
      <c r="D113" s="108"/>
      <c r="E113" s="104"/>
      <c r="F113" s="101"/>
      <c r="G113" s="12" t="s">
        <v>69</v>
      </c>
      <c r="H113" s="13" t="s">
        <v>72</v>
      </c>
      <c r="I113" s="13" t="s">
        <v>73</v>
      </c>
      <c r="J113" s="13" t="s">
        <v>74</v>
      </c>
      <c r="K113" s="80"/>
      <c r="L113" s="12" t="s">
        <v>289</v>
      </c>
      <c r="M113" s="2" t="s">
        <v>288</v>
      </c>
      <c r="N113" s="2" t="s">
        <v>290</v>
      </c>
      <c r="O113" s="2" t="s">
        <v>291</v>
      </c>
      <c r="P113" s="102"/>
      <c r="Q113" s="102"/>
      <c r="R113" s="102"/>
      <c r="S113" s="75"/>
    </row>
    <row r="114" spans="1:19" ht="27" customHeight="1" x14ac:dyDescent="0.25">
      <c r="A114" s="106"/>
      <c r="B114" s="103"/>
      <c r="C114" s="102"/>
      <c r="D114" s="108"/>
      <c r="E114" s="60" t="s">
        <v>78</v>
      </c>
      <c r="F114" s="27" t="s">
        <v>78</v>
      </c>
      <c r="G114" s="19">
        <v>100</v>
      </c>
      <c r="H114" s="19">
        <v>125</v>
      </c>
      <c r="I114" s="19">
        <v>142</v>
      </c>
      <c r="J114" s="27">
        <v>1000</v>
      </c>
      <c r="K114" s="2" t="s">
        <v>78</v>
      </c>
      <c r="L114" s="2" t="s">
        <v>78</v>
      </c>
      <c r="M114" s="2" t="s">
        <v>78</v>
      </c>
      <c r="N114" s="2" t="s">
        <v>78</v>
      </c>
      <c r="O114" s="2" t="s">
        <v>78</v>
      </c>
      <c r="P114" s="2" t="s">
        <v>78</v>
      </c>
      <c r="Q114" s="13" t="s">
        <v>78</v>
      </c>
      <c r="R114" s="13" t="s">
        <v>78</v>
      </c>
      <c r="S114" s="76"/>
    </row>
    <row r="115" spans="1:19" ht="19.5" customHeight="1" x14ac:dyDescent="0.25">
      <c r="A115" s="106" t="s">
        <v>113</v>
      </c>
      <c r="B115" s="105" t="s">
        <v>174</v>
      </c>
      <c r="C115" s="80" t="s">
        <v>52</v>
      </c>
      <c r="D115" s="52" t="s">
        <v>8</v>
      </c>
      <c r="E115" s="47">
        <f t="shared" ref="E115:E121" si="58">SUM(F115:R115)</f>
        <v>0</v>
      </c>
      <c r="F115" s="96">
        <f>SUM(F116:J119)</f>
        <v>0</v>
      </c>
      <c r="G115" s="96"/>
      <c r="H115" s="96"/>
      <c r="I115" s="96"/>
      <c r="J115" s="96"/>
      <c r="K115" s="96">
        <f>SUM(K116:K119)</f>
        <v>0</v>
      </c>
      <c r="L115" s="96"/>
      <c r="M115" s="96"/>
      <c r="N115" s="96"/>
      <c r="O115" s="96"/>
      <c r="P115" s="33">
        <f t="shared" ref="P115:R115" si="59">SUM(P116:P119)</f>
        <v>0</v>
      </c>
      <c r="Q115" s="33">
        <f t="shared" si="59"/>
        <v>0</v>
      </c>
      <c r="R115" s="33">
        <f t="shared" si="59"/>
        <v>0</v>
      </c>
      <c r="S115" s="80" t="s">
        <v>144</v>
      </c>
    </row>
    <row r="116" spans="1:19" ht="38.25" customHeight="1" x14ac:dyDescent="0.25">
      <c r="A116" s="106"/>
      <c r="B116" s="103"/>
      <c r="C116" s="80"/>
      <c r="D116" s="10" t="s">
        <v>10</v>
      </c>
      <c r="E116" s="47">
        <f t="shared" si="58"/>
        <v>0</v>
      </c>
      <c r="F116" s="96">
        <f>F121</f>
        <v>0</v>
      </c>
      <c r="G116" s="96"/>
      <c r="H116" s="96"/>
      <c r="I116" s="96"/>
      <c r="J116" s="96"/>
      <c r="K116" s="96">
        <f t="shared" ref="K116:P119" si="60">K121</f>
        <v>0</v>
      </c>
      <c r="L116" s="96"/>
      <c r="M116" s="96"/>
      <c r="N116" s="96"/>
      <c r="O116" s="96"/>
      <c r="P116" s="33">
        <f t="shared" si="60"/>
        <v>0</v>
      </c>
      <c r="Q116" s="33">
        <f>Q121</f>
        <v>0</v>
      </c>
      <c r="R116" s="33">
        <f>R121</f>
        <v>0</v>
      </c>
      <c r="S116" s="80"/>
    </row>
    <row r="117" spans="1:19" ht="38.25" customHeight="1" x14ac:dyDescent="0.25">
      <c r="A117" s="106"/>
      <c r="B117" s="103"/>
      <c r="C117" s="80"/>
      <c r="D117" s="10" t="s">
        <v>9</v>
      </c>
      <c r="E117" s="47">
        <f t="shared" si="58"/>
        <v>0</v>
      </c>
      <c r="F117" s="96">
        <f t="shared" ref="F117" si="61">F122</f>
        <v>0</v>
      </c>
      <c r="G117" s="96"/>
      <c r="H117" s="96"/>
      <c r="I117" s="96"/>
      <c r="J117" s="96"/>
      <c r="K117" s="96">
        <f t="shared" si="60"/>
        <v>0</v>
      </c>
      <c r="L117" s="96"/>
      <c r="M117" s="96"/>
      <c r="N117" s="96"/>
      <c r="O117" s="96"/>
      <c r="P117" s="33">
        <f t="shared" si="60"/>
        <v>0</v>
      </c>
      <c r="Q117" s="33">
        <f>Q122</f>
        <v>0</v>
      </c>
      <c r="R117" s="33">
        <f>R122</f>
        <v>0</v>
      </c>
      <c r="S117" s="80"/>
    </row>
    <row r="118" spans="1:19" ht="38.25" customHeight="1" x14ac:dyDescent="0.25">
      <c r="A118" s="106"/>
      <c r="B118" s="103"/>
      <c r="C118" s="80"/>
      <c r="D118" s="10" t="s">
        <v>6</v>
      </c>
      <c r="E118" s="47">
        <f t="shared" si="58"/>
        <v>0</v>
      </c>
      <c r="F118" s="96">
        <f t="shared" ref="F118:F119" si="62">F123</f>
        <v>0</v>
      </c>
      <c r="G118" s="96"/>
      <c r="H118" s="96"/>
      <c r="I118" s="96"/>
      <c r="J118" s="96"/>
      <c r="K118" s="96">
        <f t="shared" si="60"/>
        <v>0</v>
      </c>
      <c r="L118" s="96"/>
      <c r="M118" s="96"/>
      <c r="N118" s="96"/>
      <c r="O118" s="96"/>
      <c r="P118" s="33">
        <f t="shared" si="60"/>
        <v>0</v>
      </c>
      <c r="Q118" s="33">
        <f t="shared" ref="Q118" si="63">Q123</f>
        <v>0</v>
      </c>
      <c r="R118" s="33">
        <f>R123</f>
        <v>0</v>
      </c>
      <c r="S118" s="80"/>
    </row>
    <row r="119" spans="1:19" ht="38.25" customHeight="1" x14ac:dyDescent="0.25">
      <c r="A119" s="106"/>
      <c r="B119" s="103"/>
      <c r="C119" s="80"/>
      <c r="D119" s="10" t="s">
        <v>7</v>
      </c>
      <c r="E119" s="47">
        <f t="shared" si="58"/>
        <v>0</v>
      </c>
      <c r="F119" s="96">
        <f t="shared" si="62"/>
        <v>0</v>
      </c>
      <c r="G119" s="96"/>
      <c r="H119" s="96"/>
      <c r="I119" s="96"/>
      <c r="J119" s="96"/>
      <c r="K119" s="96">
        <f t="shared" si="60"/>
        <v>0</v>
      </c>
      <c r="L119" s="96"/>
      <c r="M119" s="96"/>
      <c r="N119" s="96"/>
      <c r="O119" s="96"/>
      <c r="P119" s="33">
        <f t="shared" si="60"/>
        <v>0</v>
      </c>
      <c r="Q119" s="33">
        <f>Q124</f>
        <v>0</v>
      </c>
      <c r="R119" s="33">
        <f>R124</f>
        <v>0</v>
      </c>
      <c r="S119" s="80"/>
    </row>
    <row r="120" spans="1:19" ht="21.75" customHeight="1" x14ac:dyDescent="0.25">
      <c r="A120" s="106" t="s">
        <v>34</v>
      </c>
      <c r="B120" s="105" t="s">
        <v>247</v>
      </c>
      <c r="C120" s="80" t="s">
        <v>53</v>
      </c>
      <c r="D120" s="52" t="s">
        <v>8</v>
      </c>
      <c r="E120" s="47">
        <f t="shared" si="58"/>
        <v>0</v>
      </c>
      <c r="F120" s="96">
        <f>SUM(F121:J124)</f>
        <v>0</v>
      </c>
      <c r="G120" s="96"/>
      <c r="H120" s="96"/>
      <c r="I120" s="96"/>
      <c r="J120" s="96"/>
      <c r="K120" s="96">
        <f>SUM(K121:K124)</f>
        <v>0</v>
      </c>
      <c r="L120" s="96"/>
      <c r="M120" s="96"/>
      <c r="N120" s="96"/>
      <c r="O120" s="96"/>
      <c r="P120" s="33">
        <f t="shared" ref="P120" si="64">SUM(P121:P124)</f>
        <v>0</v>
      </c>
      <c r="Q120" s="33">
        <f t="shared" ref="Q120" si="65">SUM(Q121:Q124)</f>
        <v>0</v>
      </c>
      <c r="R120" s="33">
        <f t="shared" ref="R120" si="66">SUM(R121:R124)</f>
        <v>0</v>
      </c>
      <c r="S120" s="80" t="s">
        <v>144</v>
      </c>
    </row>
    <row r="121" spans="1:19" ht="38.25" customHeight="1" x14ac:dyDescent="0.25">
      <c r="A121" s="106"/>
      <c r="B121" s="103"/>
      <c r="C121" s="80"/>
      <c r="D121" s="10" t="s">
        <v>10</v>
      </c>
      <c r="E121" s="48">
        <f t="shared" si="58"/>
        <v>0</v>
      </c>
      <c r="F121" s="91">
        <v>0</v>
      </c>
      <c r="G121" s="91"/>
      <c r="H121" s="91"/>
      <c r="I121" s="91"/>
      <c r="J121" s="91"/>
      <c r="K121" s="91">
        <v>0</v>
      </c>
      <c r="L121" s="91"/>
      <c r="M121" s="91"/>
      <c r="N121" s="91"/>
      <c r="O121" s="91"/>
      <c r="P121" s="34">
        <v>0</v>
      </c>
      <c r="Q121" s="34">
        <v>0</v>
      </c>
      <c r="R121" s="34">
        <v>0</v>
      </c>
      <c r="S121" s="80"/>
    </row>
    <row r="122" spans="1:19" ht="38.25" customHeight="1" x14ac:dyDescent="0.25">
      <c r="A122" s="106"/>
      <c r="B122" s="103"/>
      <c r="C122" s="80"/>
      <c r="D122" s="10" t="s">
        <v>9</v>
      </c>
      <c r="E122" s="48">
        <f t="shared" ref="E122:E124" si="67">SUM(F122:R122)</f>
        <v>0</v>
      </c>
      <c r="F122" s="91">
        <v>0</v>
      </c>
      <c r="G122" s="91"/>
      <c r="H122" s="91"/>
      <c r="I122" s="91"/>
      <c r="J122" s="91"/>
      <c r="K122" s="91">
        <v>0</v>
      </c>
      <c r="L122" s="91"/>
      <c r="M122" s="91"/>
      <c r="N122" s="91"/>
      <c r="O122" s="91"/>
      <c r="P122" s="34">
        <v>0</v>
      </c>
      <c r="Q122" s="34">
        <v>0</v>
      </c>
      <c r="R122" s="34">
        <v>0</v>
      </c>
      <c r="S122" s="80"/>
    </row>
    <row r="123" spans="1:19" ht="38.25" customHeight="1" x14ac:dyDescent="0.25">
      <c r="A123" s="106"/>
      <c r="B123" s="103"/>
      <c r="C123" s="80"/>
      <c r="D123" s="10" t="s">
        <v>6</v>
      </c>
      <c r="E123" s="48">
        <f t="shared" si="67"/>
        <v>0</v>
      </c>
      <c r="F123" s="91">
        <v>0</v>
      </c>
      <c r="G123" s="91"/>
      <c r="H123" s="91"/>
      <c r="I123" s="91"/>
      <c r="J123" s="91"/>
      <c r="K123" s="91">
        <v>0</v>
      </c>
      <c r="L123" s="91"/>
      <c r="M123" s="91"/>
      <c r="N123" s="91"/>
      <c r="O123" s="91"/>
      <c r="P123" s="34">
        <v>0</v>
      </c>
      <c r="Q123" s="34">
        <v>0</v>
      </c>
      <c r="R123" s="34">
        <v>0</v>
      </c>
      <c r="S123" s="80"/>
    </row>
    <row r="124" spans="1:19" ht="38.25" customHeight="1" x14ac:dyDescent="0.25">
      <c r="A124" s="106"/>
      <c r="B124" s="103"/>
      <c r="C124" s="80"/>
      <c r="D124" s="10" t="s">
        <v>7</v>
      </c>
      <c r="E124" s="48">
        <f t="shared" si="67"/>
        <v>0</v>
      </c>
      <c r="F124" s="91">
        <v>0</v>
      </c>
      <c r="G124" s="91"/>
      <c r="H124" s="91"/>
      <c r="I124" s="91"/>
      <c r="J124" s="91"/>
      <c r="K124" s="91">
        <v>0</v>
      </c>
      <c r="L124" s="91"/>
      <c r="M124" s="91"/>
      <c r="N124" s="91"/>
      <c r="O124" s="91"/>
      <c r="P124" s="34">
        <v>0</v>
      </c>
      <c r="Q124" s="34">
        <v>0</v>
      </c>
      <c r="R124" s="34">
        <v>0</v>
      </c>
      <c r="S124" s="80"/>
    </row>
    <row r="125" spans="1:19" ht="15.75" customHeight="1" x14ac:dyDescent="0.25">
      <c r="A125" s="106"/>
      <c r="B125" s="103" t="s">
        <v>248</v>
      </c>
      <c r="C125" s="102" t="s">
        <v>52</v>
      </c>
      <c r="D125" s="108" t="s">
        <v>20</v>
      </c>
      <c r="E125" s="104" t="s">
        <v>44</v>
      </c>
      <c r="F125" s="101" t="s">
        <v>4</v>
      </c>
      <c r="G125" s="97" t="s">
        <v>71</v>
      </c>
      <c r="H125" s="97"/>
      <c r="I125" s="97"/>
      <c r="J125" s="97"/>
      <c r="K125" s="80" t="s">
        <v>203</v>
      </c>
      <c r="L125" s="97" t="s">
        <v>71</v>
      </c>
      <c r="M125" s="97"/>
      <c r="N125" s="97"/>
      <c r="O125" s="97"/>
      <c r="P125" s="102" t="s">
        <v>66</v>
      </c>
      <c r="Q125" s="102" t="s">
        <v>67</v>
      </c>
      <c r="R125" s="102" t="s">
        <v>68</v>
      </c>
      <c r="S125" s="74" t="s">
        <v>20</v>
      </c>
    </row>
    <row r="126" spans="1:19" ht="39" customHeight="1" x14ac:dyDescent="0.25">
      <c r="A126" s="106"/>
      <c r="B126" s="103"/>
      <c r="C126" s="102"/>
      <c r="D126" s="108"/>
      <c r="E126" s="104"/>
      <c r="F126" s="101"/>
      <c r="G126" s="12" t="s">
        <v>69</v>
      </c>
      <c r="H126" s="13" t="s">
        <v>72</v>
      </c>
      <c r="I126" s="13" t="s">
        <v>73</v>
      </c>
      <c r="J126" s="13" t="s">
        <v>74</v>
      </c>
      <c r="K126" s="80"/>
      <c r="L126" s="12" t="s">
        <v>289</v>
      </c>
      <c r="M126" s="2" t="s">
        <v>288</v>
      </c>
      <c r="N126" s="2" t="s">
        <v>290</v>
      </c>
      <c r="O126" s="2" t="s">
        <v>291</v>
      </c>
      <c r="P126" s="102"/>
      <c r="Q126" s="102"/>
      <c r="R126" s="102"/>
      <c r="S126" s="75"/>
    </row>
    <row r="127" spans="1:19" ht="39.75" customHeight="1" x14ac:dyDescent="0.25">
      <c r="A127" s="106"/>
      <c r="B127" s="103"/>
      <c r="C127" s="102"/>
      <c r="D127" s="108"/>
      <c r="E127" s="50" t="s">
        <v>78</v>
      </c>
      <c r="F127" s="16" t="s">
        <v>78</v>
      </c>
      <c r="G127" s="12" t="s">
        <v>78</v>
      </c>
      <c r="H127" s="12" t="s">
        <v>78</v>
      </c>
      <c r="I127" s="12" t="s">
        <v>78</v>
      </c>
      <c r="J127" s="16">
        <v>29.8</v>
      </c>
      <c r="K127" s="2" t="s">
        <v>78</v>
      </c>
      <c r="L127" s="2" t="s">
        <v>78</v>
      </c>
      <c r="M127" s="2" t="s">
        <v>78</v>
      </c>
      <c r="N127" s="2" t="s">
        <v>78</v>
      </c>
      <c r="O127" s="2" t="s">
        <v>78</v>
      </c>
      <c r="P127" s="2" t="s">
        <v>78</v>
      </c>
      <c r="Q127" s="2" t="s">
        <v>78</v>
      </c>
      <c r="R127" s="2" t="s">
        <v>78</v>
      </c>
      <c r="S127" s="76"/>
    </row>
    <row r="128" spans="1:19" ht="25.5" customHeight="1" x14ac:dyDescent="0.25">
      <c r="A128" s="106"/>
      <c r="B128" s="109" t="s">
        <v>18</v>
      </c>
      <c r="C128" s="110" t="s">
        <v>52</v>
      </c>
      <c r="D128" s="51" t="s">
        <v>8</v>
      </c>
      <c r="E128" s="47">
        <f>SUM(F128:R128)</f>
        <v>335572.3</v>
      </c>
      <c r="F128" s="96">
        <f>SUM(F129:J132)</f>
        <v>35471.299999999996</v>
      </c>
      <c r="G128" s="96"/>
      <c r="H128" s="96"/>
      <c r="I128" s="96"/>
      <c r="J128" s="96"/>
      <c r="K128" s="96">
        <f>SUM(K129:K132)</f>
        <v>128177.09999999999</v>
      </c>
      <c r="L128" s="96"/>
      <c r="M128" s="96"/>
      <c r="N128" s="96"/>
      <c r="O128" s="96"/>
      <c r="P128" s="33">
        <f t="shared" ref="P128:R128" si="68">SUM(P129:P132)</f>
        <v>55387.500000000007</v>
      </c>
      <c r="Q128" s="33">
        <f t="shared" si="68"/>
        <v>58268.200000000004</v>
      </c>
      <c r="R128" s="33">
        <f t="shared" si="68"/>
        <v>58268.200000000004</v>
      </c>
      <c r="S128" s="80"/>
    </row>
    <row r="129" spans="1:19" ht="38.25" customHeight="1" x14ac:dyDescent="0.25">
      <c r="A129" s="106"/>
      <c r="B129" s="109"/>
      <c r="C129" s="110"/>
      <c r="D129" s="23" t="s">
        <v>10</v>
      </c>
      <c r="E129" s="47">
        <f>SUM(F129:R129)</f>
        <v>138049</v>
      </c>
      <c r="F129" s="96">
        <f>F7+F20+F103+F116</f>
        <v>13833.5</v>
      </c>
      <c r="G129" s="96"/>
      <c r="H129" s="96"/>
      <c r="I129" s="96"/>
      <c r="J129" s="96"/>
      <c r="K129" s="96">
        <f>K7+K20+K103+K116</f>
        <v>49987.7</v>
      </c>
      <c r="L129" s="96"/>
      <c r="M129" s="96"/>
      <c r="N129" s="96"/>
      <c r="O129" s="96"/>
      <c r="P129" s="33">
        <f t="shared" ref="P129:R132" si="69">P7+P20+P103+P116</f>
        <v>22582.400000000001</v>
      </c>
      <c r="Q129" s="33">
        <f t="shared" si="69"/>
        <v>25822.7</v>
      </c>
      <c r="R129" s="33">
        <f t="shared" si="69"/>
        <v>25822.7</v>
      </c>
      <c r="S129" s="80"/>
    </row>
    <row r="130" spans="1:19" ht="38.25" customHeight="1" x14ac:dyDescent="0.25">
      <c r="A130" s="106"/>
      <c r="B130" s="109"/>
      <c r="C130" s="110"/>
      <c r="D130" s="23" t="s">
        <v>9</v>
      </c>
      <c r="E130" s="47">
        <f t="shared" ref="E130:E132" si="70">SUM(F130:R130)</f>
        <v>159381.90000000002</v>
      </c>
      <c r="F130" s="96">
        <f>F8+F21+F104+F117</f>
        <v>17606.099999999999</v>
      </c>
      <c r="G130" s="96"/>
      <c r="H130" s="96"/>
      <c r="I130" s="96"/>
      <c r="J130" s="96"/>
      <c r="K130" s="96">
        <f>K8+K21+K104+K117</f>
        <v>63620.700000000004</v>
      </c>
      <c r="L130" s="96"/>
      <c r="M130" s="96"/>
      <c r="N130" s="96"/>
      <c r="O130" s="96"/>
      <c r="P130" s="33">
        <f t="shared" si="69"/>
        <v>26509.7</v>
      </c>
      <c r="Q130" s="33">
        <f t="shared" si="69"/>
        <v>25822.7</v>
      </c>
      <c r="R130" s="33">
        <f t="shared" si="69"/>
        <v>25822.7</v>
      </c>
      <c r="S130" s="80"/>
    </row>
    <row r="131" spans="1:19" ht="38.25" customHeight="1" x14ac:dyDescent="0.25">
      <c r="A131" s="106"/>
      <c r="B131" s="109"/>
      <c r="C131" s="110"/>
      <c r="D131" s="23" t="s">
        <v>6</v>
      </c>
      <c r="E131" s="47">
        <f t="shared" si="70"/>
        <v>38141.4</v>
      </c>
      <c r="F131" s="96">
        <f>F9+F22+F105+F118</f>
        <v>4031.7000000000003</v>
      </c>
      <c r="G131" s="96"/>
      <c r="H131" s="96"/>
      <c r="I131" s="96"/>
      <c r="J131" s="96"/>
      <c r="K131" s="96">
        <f>K9+K22+K105+K118</f>
        <v>14568.7</v>
      </c>
      <c r="L131" s="96"/>
      <c r="M131" s="96"/>
      <c r="N131" s="96"/>
      <c r="O131" s="96"/>
      <c r="P131" s="33">
        <f t="shared" si="69"/>
        <v>6295.4</v>
      </c>
      <c r="Q131" s="33">
        <f t="shared" si="69"/>
        <v>6622.8</v>
      </c>
      <c r="R131" s="33">
        <f t="shared" si="69"/>
        <v>6622.8</v>
      </c>
      <c r="S131" s="80"/>
    </row>
    <row r="132" spans="1:19" ht="38.25" customHeight="1" x14ac:dyDescent="0.25">
      <c r="A132" s="106"/>
      <c r="B132" s="109"/>
      <c r="C132" s="110"/>
      <c r="D132" s="23" t="s">
        <v>7</v>
      </c>
      <c r="E132" s="47">
        <f t="shared" si="70"/>
        <v>0</v>
      </c>
      <c r="F132" s="96">
        <f>F10+F23+F106+F119</f>
        <v>0</v>
      </c>
      <c r="G132" s="96"/>
      <c r="H132" s="96"/>
      <c r="I132" s="96"/>
      <c r="J132" s="96"/>
      <c r="K132" s="96">
        <f>K10+K23+K106+K119</f>
        <v>0</v>
      </c>
      <c r="L132" s="96"/>
      <c r="M132" s="96"/>
      <c r="N132" s="96"/>
      <c r="O132" s="96"/>
      <c r="P132" s="33">
        <f t="shared" si="69"/>
        <v>0</v>
      </c>
      <c r="Q132" s="33">
        <f t="shared" si="69"/>
        <v>0</v>
      </c>
      <c r="R132" s="33">
        <f t="shared" si="69"/>
        <v>0</v>
      </c>
      <c r="S132" s="80"/>
    </row>
    <row r="133" spans="1:19" ht="21.75" customHeight="1" x14ac:dyDescent="0.25"/>
    <row r="134" spans="1:19" ht="44.25" customHeight="1" x14ac:dyDescent="0.25"/>
    <row r="135" spans="1:19" ht="47.25" customHeight="1" x14ac:dyDescent="0.25"/>
    <row r="136" spans="1:19" ht="45.75" customHeight="1" x14ac:dyDescent="0.25"/>
    <row r="137" spans="1:19" ht="42" customHeight="1" x14ac:dyDescent="0.25"/>
    <row r="138" spans="1:19" ht="24" customHeight="1" x14ac:dyDescent="0.25"/>
    <row r="139" spans="1:19" ht="49.5" customHeight="1" x14ac:dyDescent="0.25"/>
    <row r="140" spans="1:19" ht="51.75" customHeight="1" x14ac:dyDescent="0.25"/>
    <row r="141" spans="1:19" ht="57" customHeight="1" x14ac:dyDescent="0.25"/>
    <row r="142" spans="1:19" ht="54.75" customHeight="1" x14ac:dyDescent="0.25"/>
    <row r="143" spans="1:19" ht="18" customHeight="1" x14ac:dyDescent="0.25"/>
    <row r="144" spans="1:19" ht="37.5" customHeight="1" x14ac:dyDescent="0.25"/>
    <row r="145" ht="40.5" customHeight="1" x14ac:dyDescent="0.25"/>
    <row r="146" ht="42" customHeight="1" x14ac:dyDescent="0.25"/>
    <row r="147" ht="42" customHeight="1" x14ac:dyDescent="0.25"/>
    <row r="148" ht="20.25" customHeight="1" x14ac:dyDescent="0.25"/>
    <row r="149" ht="33" customHeight="1" x14ac:dyDescent="0.25"/>
    <row r="150" ht="42" customHeight="1" x14ac:dyDescent="0.25"/>
    <row r="151" ht="42" customHeight="1" x14ac:dyDescent="0.25"/>
    <row r="152" ht="32.25" customHeight="1" x14ac:dyDescent="0.25"/>
    <row r="153" ht="18.75" customHeight="1" x14ac:dyDescent="0.25"/>
    <row r="154" ht="33" customHeight="1" x14ac:dyDescent="0.25"/>
    <row r="155" ht="41.25" customHeight="1" x14ac:dyDescent="0.25"/>
    <row r="156" ht="42" customHeight="1" x14ac:dyDescent="0.25"/>
    <row r="157" ht="39.75" customHeight="1" x14ac:dyDescent="0.25"/>
    <row r="158" ht="18.75" customHeight="1" x14ac:dyDescent="0.25"/>
    <row r="159" ht="33" customHeight="1" x14ac:dyDescent="0.25"/>
    <row r="160" ht="41.25" customHeight="1" x14ac:dyDescent="0.25"/>
    <row r="161" ht="42" customHeight="1" x14ac:dyDescent="0.25"/>
    <row r="162" ht="52.5" customHeight="1" x14ac:dyDescent="0.25"/>
    <row r="163" ht="18.75" customHeight="1" x14ac:dyDescent="0.25"/>
    <row r="164" ht="33" customHeight="1" x14ac:dyDescent="0.25"/>
    <row r="165" ht="41.25" customHeight="1" x14ac:dyDescent="0.25"/>
    <row r="166" ht="42" customHeight="1" x14ac:dyDescent="0.25"/>
    <row r="167" ht="39.75" customHeight="1" x14ac:dyDescent="0.25"/>
    <row r="168" ht="18.75" customHeight="1" x14ac:dyDescent="0.25"/>
    <row r="169" ht="33" customHeight="1" x14ac:dyDescent="0.25"/>
    <row r="170" ht="41.25" customHeight="1" x14ac:dyDescent="0.25"/>
    <row r="171" ht="42" customHeight="1" x14ac:dyDescent="0.25"/>
    <row r="172" ht="39.75" customHeight="1" x14ac:dyDescent="0.25"/>
    <row r="173" ht="25.5" customHeight="1" x14ac:dyDescent="0.25"/>
    <row r="174" ht="52.5" customHeight="1" x14ac:dyDescent="0.25"/>
    <row r="175" ht="56.25" customHeight="1" x14ac:dyDescent="0.25"/>
    <row r="176" ht="56.25" customHeight="1" x14ac:dyDescent="0.25"/>
    <row r="177" ht="48" customHeight="1" x14ac:dyDescent="0.25"/>
    <row r="178" ht="18.75" customHeight="1" x14ac:dyDescent="0.25"/>
    <row r="179" ht="33" customHeight="1" x14ac:dyDescent="0.25"/>
    <row r="180" ht="41.25" customHeight="1" x14ac:dyDescent="0.25"/>
    <row r="181" ht="42" customHeight="1" x14ac:dyDescent="0.25"/>
    <row r="182" ht="39.75" customHeight="1" x14ac:dyDescent="0.25"/>
    <row r="183" ht="18.75" customHeight="1" x14ac:dyDescent="0.25"/>
    <row r="184" ht="33" customHeight="1" x14ac:dyDescent="0.25"/>
    <row r="185" ht="41.25" customHeight="1" x14ac:dyDescent="0.25"/>
    <row r="186" ht="42" customHeight="1" x14ac:dyDescent="0.25"/>
    <row r="187" ht="39.75" customHeight="1" x14ac:dyDescent="0.25"/>
    <row r="188" ht="18.75" customHeight="1" x14ac:dyDescent="0.25"/>
    <row r="189" ht="33" customHeight="1" x14ac:dyDescent="0.25"/>
    <row r="190" ht="41.25" customHeight="1" x14ac:dyDescent="0.25"/>
    <row r="191" ht="42" customHeight="1" x14ac:dyDescent="0.25"/>
    <row r="192" ht="39.75" customHeight="1" x14ac:dyDescent="0.25"/>
    <row r="193" ht="22.5" customHeight="1" x14ac:dyDescent="0.25"/>
    <row r="194" ht="51.75" customHeight="1" x14ac:dyDescent="0.25"/>
    <row r="195" ht="53.25" customHeight="1" x14ac:dyDescent="0.25"/>
    <row r="196" ht="57" customHeight="1" x14ac:dyDescent="0.25"/>
    <row r="197" ht="52.5" customHeight="1" x14ac:dyDescent="0.25"/>
    <row r="198" ht="18.75" customHeight="1" x14ac:dyDescent="0.25"/>
    <row r="199" ht="33" customHeight="1" x14ac:dyDescent="0.25"/>
    <row r="200" ht="41.25" customHeight="1" x14ac:dyDescent="0.25"/>
    <row r="201" ht="42" customHeight="1" x14ac:dyDescent="0.25"/>
    <row r="202" ht="39.75" customHeight="1" x14ac:dyDescent="0.25"/>
    <row r="203" ht="18.75" customHeight="1" x14ac:dyDescent="0.25"/>
    <row r="204" ht="33" customHeight="1" x14ac:dyDescent="0.25"/>
    <row r="205" ht="41.25" customHeight="1" x14ac:dyDescent="0.25"/>
    <row r="206" ht="42" customHeight="1" x14ac:dyDescent="0.25"/>
    <row r="207" ht="39.75" customHeight="1" x14ac:dyDescent="0.25"/>
    <row r="208" ht="18.75" customHeight="1" x14ac:dyDescent="0.25"/>
    <row r="209" ht="33" customHeight="1" x14ac:dyDescent="0.25"/>
    <row r="210" ht="41.25" customHeight="1" x14ac:dyDescent="0.25"/>
    <row r="211" ht="51.75" customHeight="1" x14ac:dyDescent="0.25"/>
    <row r="212" ht="39.75" customHeight="1" x14ac:dyDescent="0.25"/>
    <row r="213" ht="27.75" customHeight="1" x14ac:dyDescent="0.25"/>
    <row r="214" ht="48.75" customHeight="1" x14ac:dyDescent="0.25"/>
    <row r="215" ht="54" customHeight="1" x14ac:dyDescent="0.25"/>
    <row r="216" ht="52.5" customHeight="1" x14ac:dyDescent="0.25"/>
    <row r="217" ht="45" customHeight="1" x14ac:dyDescent="0.25"/>
    <row r="218" ht="45" customHeight="1" x14ac:dyDescent="0.25"/>
    <row r="219" ht="45" customHeight="1" x14ac:dyDescent="0.25"/>
    <row r="220" ht="45" customHeight="1" x14ac:dyDescent="0.25"/>
    <row r="221" ht="45" customHeight="1" x14ac:dyDescent="0.25"/>
    <row r="222" ht="45" customHeight="1" x14ac:dyDescent="0.25"/>
    <row r="223" ht="45" customHeight="1" x14ac:dyDescent="0.25"/>
    <row r="224" ht="45" customHeight="1" x14ac:dyDescent="0.25"/>
    <row r="225" ht="45" customHeight="1" x14ac:dyDescent="0.25"/>
    <row r="226" ht="45" customHeight="1" x14ac:dyDescent="0.25"/>
    <row r="227" ht="45" customHeight="1" x14ac:dyDescent="0.25"/>
    <row r="228" ht="45" customHeight="1" x14ac:dyDescent="0.25"/>
    <row r="229" ht="45" customHeight="1" x14ac:dyDescent="0.25"/>
    <row r="230" ht="45" customHeight="1" x14ac:dyDescent="0.25"/>
    <row r="231" ht="45" customHeight="1" x14ac:dyDescent="0.25"/>
    <row r="232" ht="45" customHeight="1" x14ac:dyDescent="0.25"/>
    <row r="233" ht="45" customHeight="1" x14ac:dyDescent="0.25"/>
    <row r="234" ht="45" customHeight="1" x14ac:dyDescent="0.25"/>
    <row r="235" ht="45" customHeight="1" x14ac:dyDescent="0.25"/>
    <row r="236" ht="45" customHeight="1" x14ac:dyDescent="0.25"/>
    <row r="237" ht="45" customHeight="1" x14ac:dyDescent="0.25"/>
    <row r="238" ht="45" customHeight="1" x14ac:dyDescent="0.25"/>
    <row r="239" ht="45" customHeight="1" x14ac:dyDescent="0.25"/>
    <row r="240" ht="45" customHeight="1" x14ac:dyDescent="0.25"/>
    <row r="241" ht="45" customHeight="1" x14ac:dyDescent="0.25"/>
    <row r="242" ht="45" customHeight="1" x14ac:dyDescent="0.25"/>
    <row r="243" ht="18.75" customHeight="1" x14ac:dyDescent="0.25"/>
    <row r="244" ht="38.25" customHeight="1" x14ac:dyDescent="0.25"/>
    <row r="245" ht="40.5" customHeight="1" x14ac:dyDescent="0.25"/>
    <row r="246" ht="53.25" customHeight="1" x14ac:dyDescent="0.25"/>
    <row r="247" ht="28.5" customHeight="1" x14ac:dyDescent="0.25"/>
    <row r="248" ht="18.75" customHeight="1" x14ac:dyDescent="0.25"/>
    <row r="249" ht="29.25" customHeight="1" x14ac:dyDescent="0.25"/>
    <row r="250" ht="42.75" customHeight="1" x14ac:dyDescent="0.25"/>
    <row r="251" ht="39" customHeight="1" x14ac:dyDescent="0.25"/>
    <row r="253" ht="25.5" customHeight="1" x14ac:dyDescent="0.25"/>
    <row r="254" ht="36" customHeight="1" x14ac:dyDescent="0.25"/>
    <row r="255" ht="48" customHeight="1" x14ac:dyDescent="0.25"/>
    <row r="256" ht="51.75" customHeight="1" x14ac:dyDescent="0.25"/>
    <row r="257" ht="35.25" customHeight="1" x14ac:dyDescent="0.25"/>
    <row r="258" ht="31.5" customHeight="1" x14ac:dyDescent="0.25"/>
    <row r="259" ht="45.75" customHeight="1" x14ac:dyDescent="0.25"/>
    <row r="260" ht="53.25" customHeight="1" x14ac:dyDescent="0.25"/>
    <row r="261" ht="50.25" customHeight="1" x14ac:dyDescent="0.25"/>
    <row r="262" ht="50.25" customHeight="1" x14ac:dyDescent="0.25"/>
    <row r="263" ht="19.5" customHeight="1" x14ac:dyDescent="0.25"/>
    <row r="264" ht="35.25" customHeight="1" x14ac:dyDescent="0.25"/>
    <row r="265" ht="44.25" customHeight="1" x14ac:dyDescent="0.25"/>
    <row r="266" ht="48" customHeight="1" x14ac:dyDescent="0.25"/>
    <row r="267" ht="30.75" customHeight="1" x14ac:dyDescent="0.25"/>
    <row r="268" ht="30.75" customHeight="1" x14ac:dyDescent="0.25"/>
    <row r="269" ht="30.75" customHeight="1" x14ac:dyDescent="0.25"/>
    <row r="273" ht="15.75" customHeight="1" x14ac:dyDescent="0.25"/>
    <row r="275" ht="46.5" customHeight="1" x14ac:dyDescent="0.25"/>
    <row r="276" ht="45" customHeight="1" x14ac:dyDescent="0.25"/>
    <row r="277" ht="27" customHeight="1" x14ac:dyDescent="0.25"/>
    <row r="278" ht="15.75" customHeight="1" x14ac:dyDescent="0.25"/>
    <row r="279" ht="38.25" customHeight="1" x14ac:dyDescent="0.25"/>
    <row r="280" ht="49.5" customHeight="1" x14ac:dyDescent="0.25"/>
    <row r="281" ht="47.25" customHeight="1" x14ac:dyDescent="0.25"/>
    <row r="282" ht="34.5" customHeight="1" x14ac:dyDescent="0.25"/>
  </sheetData>
  <mergeCells count="382">
    <mergeCell ref="S112:S114"/>
    <mergeCell ref="A115:A119"/>
    <mergeCell ref="B115:B119"/>
    <mergeCell ref="C115:C119"/>
    <mergeCell ref="S115:S119"/>
    <mergeCell ref="A6:A10"/>
    <mergeCell ref="B6:B10"/>
    <mergeCell ref="C6:C10"/>
    <mergeCell ref="S6:S10"/>
    <mergeCell ref="F9:J9"/>
    <mergeCell ref="F10:J10"/>
    <mergeCell ref="B24:B28"/>
    <mergeCell ref="C24:C28"/>
    <mergeCell ref="S24:S28"/>
    <mergeCell ref="F25:J25"/>
    <mergeCell ref="F26:J26"/>
    <mergeCell ref="F27:J27"/>
    <mergeCell ref="F28:J28"/>
    <mergeCell ref="A19:A23"/>
    <mergeCell ref="B19:B23"/>
    <mergeCell ref="C19:C23"/>
    <mergeCell ref="S19:S23"/>
    <mergeCell ref="B11:B15"/>
    <mergeCell ref="C11:C15"/>
    <mergeCell ref="A3:A4"/>
    <mergeCell ref="B3:B4"/>
    <mergeCell ref="C3:C4"/>
    <mergeCell ref="D3:D4"/>
    <mergeCell ref="E3:E4"/>
    <mergeCell ref="S3:S4"/>
    <mergeCell ref="F4:J4"/>
    <mergeCell ref="F3:R3"/>
    <mergeCell ref="A11:A18"/>
    <mergeCell ref="E16:E17"/>
    <mergeCell ref="D16:D18"/>
    <mergeCell ref="S11:S15"/>
    <mergeCell ref="F11:J11"/>
    <mergeCell ref="F12:J12"/>
    <mergeCell ref="F13:J13"/>
    <mergeCell ref="F14:J14"/>
    <mergeCell ref="F15:J15"/>
    <mergeCell ref="C16:C18"/>
    <mergeCell ref="B16:B18"/>
    <mergeCell ref="F5:J5"/>
    <mergeCell ref="F6:J6"/>
    <mergeCell ref="F7:J7"/>
    <mergeCell ref="F8:J8"/>
    <mergeCell ref="K4:O4"/>
    <mergeCell ref="S107:S111"/>
    <mergeCell ref="B102:B106"/>
    <mergeCell ref="C102:C106"/>
    <mergeCell ref="S102:S106"/>
    <mergeCell ref="K16:K17"/>
    <mergeCell ref="P16:P17"/>
    <mergeCell ref="Q16:Q17"/>
    <mergeCell ref="R16:R17"/>
    <mergeCell ref="S16:S18"/>
    <mergeCell ref="G16:J16"/>
    <mergeCell ref="F16:F17"/>
    <mergeCell ref="F20:J20"/>
    <mergeCell ref="F21:J21"/>
    <mergeCell ref="F22:J22"/>
    <mergeCell ref="F23:J23"/>
    <mergeCell ref="F24:J24"/>
    <mergeCell ref="F19:J19"/>
    <mergeCell ref="S29:S31"/>
    <mergeCell ref="D29:D31"/>
    <mergeCell ref="F29:F30"/>
    <mergeCell ref="G29:J29"/>
    <mergeCell ref="P29:P30"/>
    <mergeCell ref="B37:B41"/>
    <mergeCell ref="C37:C41"/>
    <mergeCell ref="E29:E30"/>
    <mergeCell ref="K29:K30"/>
    <mergeCell ref="A107:A114"/>
    <mergeCell ref="F102:J102"/>
    <mergeCell ref="F103:J103"/>
    <mergeCell ref="F104:J104"/>
    <mergeCell ref="F105:J105"/>
    <mergeCell ref="F106:J106"/>
    <mergeCell ref="F107:J107"/>
    <mergeCell ref="F108:J108"/>
    <mergeCell ref="F109:J109"/>
    <mergeCell ref="F110:J110"/>
    <mergeCell ref="F111:J111"/>
    <mergeCell ref="G112:J112"/>
    <mergeCell ref="B112:B114"/>
    <mergeCell ref="C112:C114"/>
    <mergeCell ref="D112:D114"/>
    <mergeCell ref="E112:E113"/>
    <mergeCell ref="F112:F113"/>
    <mergeCell ref="B107:B111"/>
    <mergeCell ref="C107:C111"/>
    <mergeCell ref="A102:A106"/>
    <mergeCell ref="A72:A76"/>
    <mergeCell ref="K66:O66"/>
    <mergeCell ref="A128:A132"/>
    <mergeCell ref="B128:B132"/>
    <mergeCell ref="C128:C132"/>
    <mergeCell ref="F128:J128"/>
    <mergeCell ref="S128:S132"/>
    <mergeCell ref="F129:J129"/>
    <mergeCell ref="F130:J130"/>
    <mergeCell ref="F131:J131"/>
    <mergeCell ref="F132:J132"/>
    <mergeCell ref="R112:R113"/>
    <mergeCell ref="B120:B124"/>
    <mergeCell ref="C120:C124"/>
    <mergeCell ref="A120:A127"/>
    <mergeCell ref="A2:S2"/>
    <mergeCell ref="F115:J115"/>
    <mergeCell ref="F116:J116"/>
    <mergeCell ref="F117:J117"/>
    <mergeCell ref="F118:J118"/>
    <mergeCell ref="F119:J119"/>
    <mergeCell ref="F120:J120"/>
    <mergeCell ref="F121:J121"/>
    <mergeCell ref="F122:J122"/>
    <mergeCell ref="F123:J123"/>
    <mergeCell ref="F124:J124"/>
    <mergeCell ref="R125:R126"/>
    <mergeCell ref="S120:S124"/>
    <mergeCell ref="D125:D127"/>
    <mergeCell ref="Q29:Q30"/>
    <mergeCell ref="R29:R30"/>
    <mergeCell ref="S125:S127"/>
    <mergeCell ref="A24:A31"/>
    <mergeCell ref="B29:B31"/>
    <mergeCell ref="C29:C31"/>
    <mergeCell ref="F125:F126"/>
    <mergeCell ref="G125:J125"/>
    <mergeCell ref="P125:P126"/>
    <mergeCell ref="K125:K126"/>
    <mergeCell ref="Q125:Q126"/>
    <mergeCell ref="B125:B127"/>
    <mergeCell ref="C125:C127"/>
    <mergeCell ref="E125:E126"/>
    <mergeCell ref="B32:B36"/>
    <mergeCell ref="C32:C36"/>
    <mergeCell ref="F32:J32"/>
    <mergeCell ref="B47:B51"/>
    <mergeCell ref="C47:C51"/>
    <mergeCell ref="F47:J47"/>
    <mergeCell ref="F77:J77"/>
    <mergeCell ref="K112:K113"/>
    <mergeCell ref="P112:P113"/>
    <mergeCell ref="Q112:Q113"/>
    <mergeCell ref="B72:B76"/>
    <mergeCell ref="C72:C76"/>
    <mergeCell ref="F72:J72"/>
    <mergeCell ref="K63:O63"/>
    <mergeCell ref="K64:O64"/>
    <mergeCell ref="K65:O65"/>
    <mergeCell ref="S32:S36"/>
    <mergeCell ref="F33:J33"/>
    <mergeCell ref="F34:J34"/>
    <mergeCell ref="F35:J35"/>
    <mergeCell ref="F36:J36"/>
    <mergeCell ref="F42:J42"/>
    <mergeCell ref="S42:S46"/>
    <mergeCell ref="F43:J43"/>
    <mergeCell ref="F44:J44"/>
    <mergeCell ref="F45:J45"/>
    <mergeCell ref="F46:J46"/>
    <mergeCell ref="K40:O40"/>
    <mergeCell ref="K41:O41"/>
    <mergeCell ref="K42:O42"/>
    <mergeCell ref="K43:O43"/>
    <mergeCell ref="K44:O44"/>
    <mergeCell ref="K45:O45"/>
    <mergeCell ref="K46:O46"/>
    <mergeCell ref="S47:S51"/>
    <mergeCell ref="A67:A71"/>
    <mergeCell ref="B67:B71"/>
    <mergeCell ref="C67:C71"/>
    <mergeCell ref="F67:J67"/>
    <mergeCell ref="S67:S71"/>
    <mergeCell ref="F68:J68"/>
    <mergeCell ref="F69:J69"/>
    <mergeCell ref="F70:J70"/>
    <mergeCell ref="F71:J71"/>
    <mergeCell ref="B62:B66"/>
    <mergeCell ref="C62:C66"/>
    <mergeCell ref="F62:J62"/>
    <mergeCell ref="S62:S66"/>
    <mergeCell ref="F63:J63"/>
    <mergeCell ref="F64:J64"/>
    <mergeCell ref="F65:J65"/>
    <mergeCell ref="F66:J66"/>
    <mergeCell ref="K47:O47"/>
    <mergeCell ref="K48:O48"/>
    <mergeCell ref="K49:O49"/>
    <mergeCell ref="K50:O50"/>
    <mergeCell ref="K51:O51"/>
    <mergeCell ref="K62:O62"/>
    <mergeCell ref="F76:J76"/>
    <mergeCell ref="S77:S81"/>
    <mergeCell ref="F78:J78"/>
    <mergeCell ref="F79:J79"/>
    <mergeCell ref="F80:J80"/>
    <mergeCell ref="F81:J81"/>
    <mergeCell ref="K76:O76"/>
    <mergeCell ref="K77:O77"/>
    <mergeCell ref="K78:O78"/>
    <mergeCell ref="K79:O79"/>
    <mergeCell ref="K80:O80"/>
    <mergeCell ref="K81:O81"/>
    <mergeCell ref="A62:A66"/>
    <mergeCell ref="A77:A81"/>
    <mergeCell ref="A37:A41"/>
    <mergeCell ref="A32:A36"/>
    <mergeCell ref="F37:J37"/>
    <mergeCell ref="S37:S41"/>
    <mergeCell ref="F38:J38"/>
    <mergeCell ref="F39:J39"/>
    <mergeCell ref="F40:J40"/>
    <mergeCell ref="F41:J41"/>
    <mergeCell ref="A47:A51"/>
    <mergeCell ref="A42:A46"/>
    <mergeCell ref="F48:J48"/>
    <mergeCell ref="F49:J49"/>
    <mergeCell ref="F50:J50"/>
    <mergeCell ref="F51:J51"/>
    <mergeCell ref="B42:B46"/>
    <mergeCell ref="C42:C46"/>
    <mergeCell ref="B77:B81"/>
    <mergeCell ref="C77:C81"/>
    <mergeCell ref="S72:S76"/>
    <mergeCell ref="F73:J73"/>
    <mergeCell ref="F74:J74"/>
    <mergeCell ref="F75:J75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5:O15"/>
    <mergeCell ref="L16:O16"/>
    <mergeCell ref="L29:O29"/>
    <mergeCell ref="L112:O112"/>
    <mergeCell ref="L125:O125"/>
    <mergeCell ref="K19:O19"/>
    <mergeCell ref="K20:O20"/>
    <mergeCell ref="K21:O21"/>
    <mergeCell ref="K22:O22"/>
    <mergeCell ref="K23:O23"/>
    <mergeCell ref="K24:O24"/>
    <mergeCell ref="K25:O25"/>
    <mergeCell ref="K26:O26"/>
    <mergeCell ref="K27:O27"/>
    <mergeCell ref="K28:O28"/>
    <mergeCell ref="K32:O32"/>
    <mergeCell ref="K33:O33"/>
    <mergeCell ref="K34:O34"/>
    <mergeCell ref="K35:O35"/>
    <mergeCell ref="K36:O36"/>
    <mergeCell ref="K37:O37"/>
    <mergeCell ref="K38:O38"/>
    <mergeCell ref="K39:O39"/>
    <mergeCell ref="K67:O67"/>
    <mergeCell ref="K68:O68"/>
    <mergeCell ref="K69:O69"/>
    <mergeCell ref="K70:O70"/>
    <mergeCell ref="K71:O71"/>
    <mergeCell ref="K72:O72"/>
    <mergeCell ref="K73:O73"/>
    <mergeCell ref="K74:O74"/>
    <mergeCell ref="K75:O75"/>
    <mergeCell ref="K102:O102"/>
    <mergeCell ref="K103:O103"/>
    <mergeCell ref="K104:O104"/>
    <mergeCell ref="K105:O105"/>
    <mergeCell ref="K106:O106"/>
    <mergeCell ref="K107:O107"/>
    <mergeCell ref="K108:O108"/>
    <mergeCell ref="K109:O109"/>
    <mergeCell ref="K110:O110"/>
    <mergeCell ref="K123:O123"/>
    <mergeCell ref="K124:O124"/>
    <mergeCell ref="K128:O128"/>
    <mergeCell ref="K129:O129"/>
    <mergeCell ref="K130:O130"/>
    <mergeCell ref="K131:O131"/>
    <mergeCell ref="K132:O132"/>
    <mergeCell ref="K111:O111"/>
    <mergeCell ref="K115:O115"/>
    <mergeCell ref="K116:O116"/>
    <mergeCell ref="K117:O117"/>
    <mergeCell ref="K118:O118"/>
    <mergeCell ref="K119:O119"/>
    <mergeCell ref="K120:O120"/>
    <mergeCell ref="K121:O121"/>
    <mergeCell ref="K122:O122"/>
    <mergeCell ref="A82:A86"/>
    <mergeCell ref="B82:B86"/>
    <mergeCell ref="C82:C86"/>
    <mergeCell ref="F82:J82"/>
    <mergeCell ref="K82:O82"/>
    <mergeCell ref="S82:S86"/>
    <mergeCell ref="F83:J83"/>
    <mergeCell ref="K83:O83"/>
    <mergeCell ref="F84:J84"/>
    <mergeCell ref="K84:O84"/>
    <mergeCell ref="F85:J85"/>
    <mergeCell ref="K85:O85"/>
    <mergeCell ref="F86:J86"/>
    <mergeCell ref="K86:O86"/>
    <mergeCell ref="A52:A56"/>
    <mergeCell ref="B52:B56"/>
    <mergeCell ref="C52:C56"/>
    <mergeCell ref="F52:J52"/>
    <mergeCell ref="K52:O52"/>
    <mergeCell ref="S52:S56"/>
    <mergeCell ref="F53:J53"/>
    <mergeCell ref="K53:O53"/>
    <mergeCell ref="F54:J54"/>
    <mergeCell ref="K54:O54"/>
    <mergeCell ref="F55:J55"/>
    <mergeCell ref="K55:O55"/>
    <mergeCell ref="F56:J56"/>
    <mergeCell ref="K56:O56"/>
    <mergeCell ref="A57:A61"/>
    <mergeCell ref="B57:B61"/>
    <mergeCell ref="C57:C61"/>
    <mergeCell ref="F57:J57"/>
    <mergeCell ref="K57:O57"/>
    <mergeCell ref="S57:S61"/>
    <mergeCell ref="F58:J58"/>
    <mergeCell ref="K58:O58"/>
    <mergeCell ref="F59:J59"/>
    <mergeCell ref="K59:O59"/>
    <mergeCell ref="F60:J60"/>
    <mergeCell ref="K60:O60"/>
    <mergeCell ref="F61:J61"/>
    <mergeCell ref="K61:O61"/>
    <mergeCell ref="A87:A91"/>
    <mergeCell ref="B87:B91"/>
    <mergeCell ref="C87:C91"/>
    <mergeCell ref="F87:J87"/>
    <mergeCell ref="K87:O87"/>
    <mergeCell ref="S87:S91"/>
    <mergeCell ref="F88:J88"/>
    <mergeCell ref="K88:O88"/>
    <mergeCell ref="F89:J89"/>
    <mergeCell ref="K89:O89"/>
    <mergeCell ref="F90:J90"/>
    <mergeCell ref="K90:O90"/>
    <mergeCell ref="F91:J91"/>
    <mergeCell ref="K91:O91"/>
    <mergeCell ref="A92:A96"/>
    <mergeCell ref="B92:B96"/>
    <mergeCell ref="C92:C96"/>
    <mergeCell ref="F92:J92"/>
    <mergeCell ref="K92:O92"/>
    <mergeCell ref="S92:S96"/>
    <mergeCell ref="F93:J93"/>
    <mergeCell ref="K93:O93"/>
    <mergeCell ref="F94:J94"/>
    <mergeCell ref="K94:O94"/>
    <mergeCell ref="F95:J95"/>
    <mergeCell ref="K95:O95"/>
    <mergeCell ref="F96:J96"/>
    <mergeCell ref="K96:O96"/>
    <mergeCell ref="A97:A101"/>
    <mergeCell ref="B97:B101"/>
    <mergeCell ref="C97:C101"/>
    <mergeCell ref="F97:J97"/>
    <mergeCell ref="K97:O97"/>
    <mergeCell ref="S97:S101"/>
    <mergeCell ref="F98:J98"/>
    <mergeCell ref="K98:O98"/>
    <mergeCell ref="F99:J99"/>
    <mergeCell ref="K99:O99"/>
    <mergeCell ref="F100:J100"/>
    <mergeCell ref="K100:O100"/>
    <mergeCell ref="F101:J101"/>
    <mergeCell ref="K101:O101"/>
  </mergeCells>
  <pageMargins left="0.59055118110236227" right="0.19685039370078741" top="0.59055118110236227" bottom="0.59055118110236227" header="0.31496062992125984" footer="0.31496062992125984"/>
  <pageSetup paperSize="9" scale="52" firstPageNumber="17" orientation="landscape" useFirstPageNumber="1" r:id="rId1"/>
  <headerFooter>
    <oddHeader>&amp;C&amp;P</oddHeader>
  </headerFooter>
  <rowBreaks count="4" manualBreakCount="4">
    <brk id="31" max="16383" man="1"/>
    <brk id="56" max="16383" man="1"/>
    <brk id="81" max="16383" man="1"/>
    <brk id="10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S104"/>
  <sheetViews>
    <sheetView topLeftCell="A19" zoomScale="80" zoomScaleNormal="80" workbookViewId="0">
      <selection activeCell="E79" sqref="E79"/>
    </sheetView>
  </sheetViews>
  <sheetFormatPr defaultColWidth="23.85546875" defaultRowHeight="15" x14ac:dyDescent="0.25"/>
  <cols>
    <col min="1" max="1" width="8.5703125" style="6" customWidth="1"/>
    <col min="2" max="2" width="43.28515625" style="6" customWidth="1"/>
    <col min="3" max="3" width="15.140625" style="6" customWidth="1"/>
    <col min="4" max="4" width="20.85546875" style="6" customWidth="1"/>
    <col min="5" max="5" width="18.7109375" style="46" customWidth="1"/>
    <col min="6" max="6" width="16.28515625" style="6" customWidth="1"/>
    <col min="7" max="7" width="2" style="6" hidden="1" customWidth="1"/>
    <col min="8" max="8" width="2.7109375" style="6" hidden="1" customWidth="1"/>
    <col min="9" max="9" width="3.42578125" style="6" hidden="1" customWidth="1"/>
    <col min="10" max="10" width="5" style="6" hidden="1" customWidth="1"/>
    <col min="11" max="11" width="15.85546875" style="6" bestFit="1" customWidth="1"/>
    <col min="12" max="12" width="9.7109375" style="6" customWidth="1"/>
    <col min="13" max="13" width="11.7109375" style="6" customWidth="1"/>
    <col min="14" max="15" width="9.7109375" style="6" customWidth="1"/>
    <col min="16" max="18" width="16.28515625" style="6" customWidth="1"/>
    <col min="19" max="19" width="30.7109375" style="6" customWidth="1"/>
    <col min="20" max="16384" width="23.85546875" style="6"/>
  </cols>
  <sheetData>
    <row r="1" spans="1:19" ht="37.5" customHeight="1" x14ac:dyDescent="0.25">
      <c r="A1" s="107" t="s">
        <v>284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ht="44.25" customHeight="1" x14ac:dyDescent="0.25">
      <c r="A2" s="111" t="s">
        <v>24</v>
      </c>
      <c r="B2" s="80" t="s">
        <v>11</v>
      </c>
      <c r="C2" s="80" t="s">
        <v>12</v>
      </c>
      <c r="D2" s="80" t="s">
        <v>13</v>
      </c>
      <c r="E2" s="91" t="s">
        <v>14</v>
      </c>
      <c r="F2" s="80" t="s">
        <v>15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 t="s">
        <v>16</v>
      </c>
    </row>
    <row r="3" spans="1:19" ht="44.25" customHeight="1" x14ac:dyDescent="0.25">
      <c r="A3" s="111"/>
      <c r="B3" s="80"/>
      <c r="C3" s="80"/>
      <c r="D3" s="80"/>
      <c r="E3" s="91"/>
      <c r="F3" s="80" t="s">
        <v>4</v>
      </c>
      <c r="G3" s="80"/>
      <c r="H3" s="80"/>
      <c r="I3" s="80"/>
      <c r="J3" s="80"/>
      <c r="K3" s="98" t="s">
        <v>5</v>
      </c>
      <c r="L3" s="99"/>
      <c r="M3" s="99"/>
      <c r="N3" s="99"/>
      <c r="O3" s="100"/>
      <c r="P3" s="2" t="s">
        <v>55</v>
      </c>
      <c r="Q3" s="2" t="s">
        <v>56</v>
      </c>
      <c r="R3" s="2" t="s">
        <v>57</v>
      </c>
      <c r="S3" s="80"/>
    </row>
    <row r="4" spans="1:19" ht="15.75" x14ac:dyDescent="0.25">
      <c r="A4" s="9">
        <v>1</v>
      </c>
      <c r="B4" s="2">
        <v>2</v>
      </c>
      <c r="C4" s="2">
        <v>3</v>
      </c>
      <c r="D4" s="2">
        <v>4</v>
      </c>
      <c r="E4" s="2">
        <v>5</v>
      </c>
      <c r="F4" s="80">
        <v>6</v>
      </c>
      <c r="G4" s="80"/>
      <c r="H4" s="80"/>
      <c r="I4" s="80"/>
      <c r="J4" s="80"/>
      <c r="K4" s="98">
        <v>7</v>
      </c>
      <c r="L4" s="99"/>
      <c r="M4" s="99"/>
      <c r="N4" s="99"/>
      <c r="O4" s="100"/>
      <c r="P4" s="2">
        <v>8</v>
      </c>
      <c r="Q4" s="2">
        <v>9</v>
      </c>
      <c r="R4" s="2">
        <v>10</v>
      </c>
      <c r="S4" s="2">
        <v>11</v>
      </c>
    </row>
    <row r="5" spans="1:19" ht="19.5" customHeight="1" x14ac:dyDescent="0.25">
      <c r="A5" s="111">
        <v>1</v>
      </c>
      <c r="B5" s="105" t="s">
        <v>175</v>
      </c>
      <c r="C5" s="80" t="s">
        <v>52</v>
      </c>
      <c r="D5" s="52" t="s">
        <v>8</v>
      </c>
      <c r="E5" s="47">
        <f>SUM(F5:R5)</f>
        <v>0</v>
      </c>
      <c r="F5" s="96">
        <f>SUM(F6:J9)</f>
        <v>0</v>
      </c>
      <c r="G5" s="96"/>
      <c r="H5" s="96"/>
      <c r="I5" s="96"/>
      <c r="J5" s="96"/>
      <c r="K5" s="96">
        <f>SUM(K6:K9)</f>
        <v>0</v>
      </c>
      <c r="L5" s="96"/>
      <c r="M5" s="96"/>
      <c r="N5" s="96"/>
      <c r="O5" s="96"/>
      <c r="P5" s="33">
        <f t="shared" ref="P5:R5" si="0">SUM(P6:P9)</f>
        <v>0</v>
      </c>
      <c r="Q5" s="33">
        <f t="shared" si="0"/>
        <v>0</v>
      </c>
      <c r="R5" s="33">
        <f t="shared" si="0"/>
        <v>0</v>
      </c>
      <c r="S5" s="80" t="s">
        <v>19</v>
      </c>
    </row>
    <row r="6" spans="1:19" ht="38.25" customHeight="1" x14ac:dyDescent="0.25">
      <c r="A6" s="111"/>
      <c r="B6" s="105"/>
      <c r="C6" s="80"/>
      <c r="D6" s="10" t="s">
        <v>10</v>
      </c>
      <c r="E6" s="47">
        <f>SUM(F6:R6)</f>
        <v>0</v>
      </c>
      <c r="F6" s="96">
        <f>F11+F19+F27+F35+F43+F51</f>
        <v>0</v>
      </c>
      <c r="G6" s="96"/>
      <c r="H6" s="96"/>
      <c r="I6" s="96"/>
      <c r="J6" s="96"/>
      <c r="K6" s="96">
        <f t="shared" ref="K6:R9" si="1">K11+K19+K27+K35+K43+K51</f>
        <v>0</v>
      </c>
      <c r="L6" s="96"/>
      <c r="M6" s="96"/>
      <c r="N6" s="96"/>
      <c r="O6" s="96"/>
      <c r="P6" s="33">
        <f t="shared" si="1"/>
        <v>0</v>
      </c>
      <c r="Q6" s="33">
        <f t="shared" si="1"/>
        <v>0</v>
      </c>
      <c r="R6" s="33">
        <f t="shared" si="1"/>
        <v>0</v>
      </c>
      <c r="S6" s="80"/>
    </row>
    <row r="7" spans="1:19" ht="38.25" customHeight="1" x14ac:dyDescent="0.25">
      <c r="A7" s="111"/>
      <c r="B7" s="105"/>
      <c r="C7" s="80"/>
      <c r="D7" s="10" t="s">
        <v>9</v>
      </c>
      <c r="E7" s="47">
        <f t="shared" ref="E7:E9" si="2">SUM(F7:R7)</f>
        <v>0</v>
      </c>
      <c r="F7" s="96">
        <f t="shared" ref="F7:F9" si="3">F12+F20+F28+F36+F44+F52</f>
        <v>0</v>
      </c>
      <c r="G7" s="96"/>
      <c r="H7" s="96"/>
      <c r="I7" s="96"/>
      <c r="J7" s="96"/>
      <c r="K7" s="96">
        <f t="shared" si="1"/>
        <v>0</v>
      </c>
      <c r="L7" s="96"/>
      <c r="M7" s="96"/>
      <c r="N7" s="96"/>
      <c r="O7" s="96"/>
      <c r="P7" s="33">
        <f t="shared" si="1"/>
        <v>0</v>
      </c>
      <c r="Q7" s="33">
        <f t="shared" si="1"/>
        <v>0</v>
      </c>
      <c r="R7" s="33">
        <f t="shared" si="1"/>
        <v>0</v>
      </c>
      <c r="S7" s="80"/>
    </row>
    <row r="8" spans="1:19" ht="38.25" customHeight="1" x14ac:dyDescent="0.25">
      <c r="A8" s="111"/>
      <c r="B8" s="105"/>
      <c r="C8" s="80"/>
      <c r="D8" s="10" t="s">
        <v>6</v>
      </c>
      <c r="E8" s="47">
        <f t="shared" si="2"/>
        <v>0</v>
      </c>
      <c r="F8" s="96">
        <f t="shared" si="3"/>
        <v>0</v>
      </c>
      <c r="G8" s="96"/>
      <c r="H8" s="96"/>
      <c r="I8" s="96"/>
      <c r="J8" s="96"/>
      <c r="K8" s="96">
        <f t="shared" si="1"/>
        <v>0</v>
      </c>
      <c r="L8" s="96"/>
      <c r="M8" s="96"/>
      <c r="N8" s="96"/>
      <c r="O8" s="96"/>
      <c r="P8" s="33">
        <f t="shared" si="1"/>
        <v>0</v>
      </c>
      <c r="Q8" s="33">
        <f t="shared" si="1"/>
        <v>0</v>
      </c>
      <c r="R8" s="33">
        <f t="shared" si="1"/>
        <v>0</v>
      </c>
      <c r="S8" s="80"/>
    </row>
    <row r="9" spans="1:19" ht="38.25" customHeight="1" x14ac:dyDescent="0.25">
      <c r="A9" s="111"/>
      <c r="B9" s="105"/>
      <c r="C9" s="80"/>
      <c r="D9" s="10" t="s">
        <v>7</v>
      </c>
      <c r="E9" s="47">
        <f t="shared" si="2"/>
        <v>0</v>
      </c>
      <c r="F9" s="96">
        <f t="shared" si="3"/>
        <v>0</v>
      </c>
      <c r="G9" s="96"/>
      <c r="H9" s="96"/>
      <c r="I9" s="96"/>
      <c r="J9" s="96"/>
      <c r="K9" s="96">
        <f t="shared" si="1"/>
        <v>0</v>
      </c>
      <c r="L9" s="96"/>
      <c r="M9" s="96"/>
      <c r="N9" s="96"/>
      <c r="O9" s="96"/>
      <c r="P9" s="33">
        <f t="shared" si="1"/>
        <v>0</v>
      </c>
      <c r="Q9" s="33">
        <f t="shared" si="1"/>
        <v>0</v>
      </c>
      <c r="R9" s="33">
        <f t="shared" si="1"/>
        <v>0</v>
      </c>
      <c r="S9" s="80"/>
    </row>
    <row r="10" spans="1:19" ht="19.5" customHeight="1" x14ac:dyDescent="0.25">
      <c r="A10" s="106" t="s">
        <v>25</v>
      </c>
      <c r="B10" s="103" t="s">
        <v>58</v>
      </c>
      <c r="C10" s="80" t="s">
        <v>52</v>
      </c>
      <c r="D10" s="52" t="s">
        <v>8</v>
      </c>
      <c r="E10" s="48">
        <f>SUM(F10:R10)</f>
        <v>0</v>
      </c>
      <c r="F10" s="91">
        <f>SUM(F11:J14)</f>
        <v>0</v>
      </c>
      <c r="G10" s="91"/>
      <c r="H10" s="91"/>
      <c r="I10" s="91"/>
      <c r="J10" s="91"/>
      <c r="K10" s="91">
        <f>SUM(K11:K14)</f>
        <v>0</v>
      </c>
      <c r="L10" s="91"/>
      <c r="M10" s="91"/>
      <c r="N10" s="91"/>
      <c r="O10" s="91"/>
      <c r="P10" s="34">
        <f t="shared" ref="P10:R10" si="4">SUM(P11:P14)</f>
        <v>0</v>
      </c>
      <c r="Q10" s="34">
        <f t="shared" si="4"/>
        <v>0</v>
      </c>
      <c r="R10" s="34">
        <f t="shared" si="4"/>
        <v>0</v>
      </c>
      <c r="S10" s="80" t="s">
        <v>19</v>
      </c>
    </row>
    <row r="11" spans="1:19" ht="38.25" customHeight="1" x14ac:dyDescent="0.25">
      <c r="A11" s="106"/>
      <c r="B11" s="103"/>
      <c r="C11" s="80"/>
      <c r="D11" s="10" t="s">
        <v>10</v>
      </c>
      <c r="E11" s="48">
        <f>SUM(F11:R11)</f>
        <v>0</v>
      </c>
      <c r="F11" s="91">
        <v>0</v>
      </c>
      <c r="G11" s="91"/>
      <c r="H11" s="91"/>
      <c r="I11" s="91"/>
      <c r="J11" s="91"/>
      <c r="K11" s="91">
        <v>0</v>
      </c>
      <c r="L11" s="91"/>
      <c r="M11" s="91"/>
      <c r="N11" s="91"/>
      <c r="O11" s="91"/>
      <c r="P11" s="34">
        <v>0</v>
      </c>
      <c r="Q11" s="34">
        <v>0</v>
      </c>
      <c r="R11" s="34">
        <v>0</v>
      </c>
      <c r="S11" s="80"/>
    </row>
    <row r="12" spans="1:19" ht="38.25" customHeight="1" x14ac:dyDescent="0.25">
      <c r="A12" s="106"/>
      <c r="B12" s="103"/>
      <c r="C12" s="80"/>
      <c r="D12" s="10" t="s">
        <v>9</v>
      </c>
      <c r="E12" s="48">
        <f t="shared" ref="E12:E14" si="5">SUM(F12:R12)</f>
        <v>0</v>
      </c>
      <c r="F12" s="91">
        <v>0</v>
      </c>
      <c r="G12" s="91"/>
      <c r="H12" s="91"/>
      <c r="I12" s="91"/>
      <c r="J12" s="91"/>
      <c r="K12" s="91">
        <v>0</v>
      </c>
      <c r="L12" s="91"/>
      <c r="M12" s="91"/>
      <c r="N12" s="91"/>
      <c r="O12" s="91"/>
      <c r="P12" s="34">
        <v>0</v>
      </c>
      <c r="Q12" s="34">
        <v>0</v>
      </c>
      <c r="R12" s="34">
        <v>0</v>
      </c>
      <c r="S12" s="80"/>
    </row>
    <row r="13" spans="1:19" ht="38.25" customHeight="1" x14ac:dyDescent="0.25">
      <c r="A13" s="106"/>
      <c r="B13" s="103"/>
      <c r="C13" s="80"/>
      <c r="D13" s="10" t="s">
        <v>6</v>
      </c>
      <c r="E13" s="48">
        <f t="shared" si="5"/>
        <v>0</v>
      </c>
      <c r="F13" s="91">
        <v>0</v>
      </c>
      <c r="G13" s="91"/>
      <c r="H13" s="91"/>
      <c r="I13" s="91"/>
      <c r="J13" s="91"/>
      <c r="K13" s="91">
        <v>0</v>
      </c>
      <c r="L13" s="91"/>
      <c r="M13" s="91"/>
      <c r="N13" s="91"/>
      <c r="O13" s="91"/>
      <c r="P13" s="34">
        <v>0</v>
      </c>
      <c r="Q13" s="34">
        <v>0</v>
      </c>
      <c r="R13" s="34">
        <v>0</v>
      </c>
      <c r="S13" s="80"/>
    </row>
    <row r="14" spans="1:19" ht="38.25" customHeight="1" x14ac:dyDescent="0.25">
      <c r="A14" s="106"/>
      <c r="B14" s="103"/>
      <c r="C14" s="80"/>
      <c r="D14" s="10" t="s">
        <v>7</v>
      </c>
      <c r="E14" s="48">
        <f t="shared" si="5"/>
        <v>0</v>
      </c>
      <c r="F14" s="91">
        <v>0</v>
      </c>
      <c r="G14" s="91"/>
      <c r="H14" s="91"/>
      <c r="I14" s="91"/>
      <c r="J14" s="91"/>
      <c r="K14" s="91">
        <v>0</v>
      </c>
      <c r="L14" s="91"/>
      <c r="M14" s="91"/>
      <c r="N14" s="91"/>
      <c r="O14" s="91"/>
      <c r="P14" s="34">
        <v>0</v>
      </c>
      <c r="Q14" s="34">
        <v>0</v>
      </c>
      <c r="R14" s="34">
        <v>0</v>
      </c>
      <c r="S14" s="80"/>
    </row>
    <row r="15" spans="1:19" ht="23.25" customHeight="1" x14ac:dyDescent="0.25">
      <c r="A15" s="106"/>
      <c r="B15" s="103" t="s">
        <v>226</v>
      </c>
      <c r="C15" s="102" t="s">
        <v>52</v>
      </c>
      <c r="D15" s="108" t="s">
        <v>20</v>
      </c>
      <c r="E15" s="104" t="s">
        <v>44</v>
      </c>
      <c r="F15" s="101" t="s">
        <v>4</v>
      </c>
      <c r="G15" s="97" t="s">
        <v>71</v>
      </c>
      <c r="H15" s="97"/>
      <c r="I15" s="97"/>
      <c r="J15" s="97"/>
      <c r="K15" s="80" t="s">
        <v>203</v>
      </c>
      <c r="L15" s="97" t="s">
        <v>71</v>
      </c>
      <c r="M15" s="97"/>
      <c r="N15" s="97"/>
      <c r="O15" s="97"/>
      <c r="P15" s="102" t="s">
        <v>66</v>
      </c>
      <c r="Q15" s="102" t="s">
        <v>67</v>
      </c>
      <c r="R15" s="102" t="s">
        <v>68</v>
      </c>
      <c r="S15" s="80" t="s">
        <v>20</v>
      </c>
    </row>
    <row r="16" spans="1:19" ht="31.5" x14ac:dyDescent="0.25">
      <c r="A16" s="106"/>
      <c r="B16" s="103"/>
      <c r="C16" s="102"/>
      <c r="D16" s="108"/>
      <c r="E16" s="104"/>
      <c r="F16" s="101"/>
      <c r="G16" s="12" t="s">
        <v>69</v>
      </c>
      <c r="H16" s="13" t="s">
        <v>72</v>
      </c>
      <c r="I16" s="13" t="s">
        <v>73</v>
      </c>
      <c r="J16" s="13" t="s">
        <v>74</v>
      </c>
      <c r="K16" s="80"/>
      <c r="L16" s="12" t="s">
        <v>289</v>
      </c>
      <c r="M16" s="2" t="s">
        <v>288</v>
      </c>
      <c r="N16" s="2" t="s">
        <v>290</v>
      </c>
      <c r="O16" s="2" t="s">
        <v>291</v>
      </c>
      <c r="P16" s="102"/>
      <c r="Q16" s="102"/>
      <c r="R16" s="102"/>
      <c r="S16" s="80"/>
    </row>
    <row r="17" spans="1:19" ht="27" customHeight="1" x14ac:dyDescent="0.25">
      <c r="A17" s="106"/>
      <c r="B17" s="103"/>
      <c r="C17" s="102"/>
      <c r="D17" s="108"/>
      <c r="E17" s="57">
        <f>R17</f>
        <v>29</v>
      </c>
      <c r="F17" s="13">
        <v>33</v>
      </c>
      <c r="G17" s="13" t="s">
        <v>78</v>
      </c>
      <c r="H17" s="13" t="s">
        <v>78</v>
      </c>
      <c r="I17" s="13" t="s">
        <v>78</v>
      </c>
      <c r="J17" s="13">
        <v>33</v>
      </c>
      <c r="K17" s="27">
        <v>32</v>
      </c>
      <c r="L17" s="2" t="s">
        <v>78</v>
      </c>
      <c r="M17" s="2" t="s">
        <v>78</v>
      </c>
      <c r="N17" s="2" t="s">
        <v>78</v>
      </c>
      <c r="O17" s="2">
        <v>32</v>
      </c>
      <c r="P17" s="27">
        <v>31</v>
      </c>
      <c r="Q17" s="27">
        <v>30</v>
      </c>
      <c r="R17" s="27">
        <v>29</v>
      </c>
      <c r="S17" s="80"/>
    </row>
    <row r="18" spans="1:19" ht="19.5" customHeight="1" x14ac:dyDescent="0.25">
      <c r="A18" s="106" t="s">
        <v>31</v>
      </c>
      <c r="B18" s="103" t="s">
        <v>59</v>
      </c>
      <c r="C18" s="80" t="s">
        <v>52</v>
      </c>
      <c r="D18" s="52" t="s">
        <v>8</v>
      </c>
      <c r="E18" s="48">
        <f>SUM(F18:R18)</f>
        <v>0</v>
      </c>
      <c r="F18" s="91">
        <f>SUM(F19:J22)</f>
        <v>0</v>
      </c>
      <c r="G18" s="91"/>
      <c r="H18" s="91"/>
      <c r="I18" s="91"/>
      <c r="J18" s="91"/>
      <c r="K18" s="91">
        <f>SUM(K19:K22)</f>
        <v>0</v>
      </c>
      <c r="L18" s="91"/>
      <c r="M18" s="91"/>
      <c r="N18" s="91"/>
      <c r="O18" s="91"/>
      <c r="P18" s="34">
        <f t="shared" ref="P18:R18" si="6">SUM(P19:P22)</f>
        <v>0</v>
      </c>
      <c r="Q18" s="34">
        <f t="shared" si="6"/>
        <v>0</v>
      </c>
      <c r="R18" s="34">
        <f t="shared" si="6"/>
        <v>0</v>
      </c>
      <c r="S18" s="80" t="s">
        <v>19</v>
      </c>
    </row>
    <row r="19" spans="1:19" ht="38.25" customHeight="1" x14ac:dyDescent="0.25">
      <c r="A19" s="106"/>
      <c r="B19" s="103"/>
      <c r="C19" s="80"/>
      <c r="D19" s="10" t="s">
        <v>10</v>
      </c>
      <c r="E19" s="48">
        <f>SUM(F19:R19)</f>
        <v>0</v>
      </c>
      <c r="F19" s="91">
        <v>0</v>
      </c>
      <c r="G19" s="91"/>
      <c r="H19" s="91"/>
      <c r="I19" s="91"/>
      <c r="J19" s="91"/>
      <c r="K19" s="91">
        <v>0</v>
      </c>
      <c r="L19" s="91"/>
      <c r="M19" s="91"/>
      <c r="N19" s="91"/>
      <c r="O19" s="91"/>
      <c r="P19" s="34">
        <v>0</v>
      </c>
      <c r="Q19" s="34">
        <v>0</v>
      </c>
      <c r="R19" s="34">
        <v>0</v>
      </c>
      <c r="S19" s="80"/>
    </row>
    <row r="20" spans="1:19" ht="38.25" customHeight="1" x14ac:dyDescent="0.25">
      <c r="A20" s="106"/>
      <c r="B20" s="103"/>
      <c r="C20" s="80"/>
      <c r="D20" s="10" t="s">
        <v>9</v>
      </c>
      <c r="E20" s="48">
        <f t="shared" ref="E20:E22" si="7">SUM(F20:R20)</f>
        <v>0</v>
      </c>
      <c r="F20" s="91">
        <v>0</v>
      </c>
      <c r="G20" s="91"/>
      <c r="H20" s="91"/>
      <c r="I20" s="91"/>
      <c r="J20" s="91"/>
      <c r="K20" s="91">
        <v>0</v>
      </c>
      <c r="L20" s="91"/>
      <c r="M20" s="91"/>
      <c r="N20" s="91"/>
      <c r="O20" s="91"/>
      <c r="P20" s="34">
        <v>0</v>
      </c>
      <c r="Q20" s="34">
        <v>0</v>
      </c>
      <c r="R20" s="34">
        <v>0</v>
      </c>
      <c r="S20" s="80"/>
    </row>
    <row r="21" spans="1:19" ht="38.25" customHeight="1" x14ac:dyDescent="0.25">
      <c r="A21" s="106"/>
      <c r="B21" s="103"/>
      <c r="C21" s="80"/>
      <c r="D21" s="10" t="s">
        <v>6</v>
      </c>
      <c r="E21" s="48">
        <f t="shared" si="7"/>
        <v>0</v>
      </c>
      <c r="F21" s="91">
        <v>0</v>
      </c>
      <c r="G21" s="91"/>
      <c r="H21" s="91"/>
      <c r="I21" s="91"/>
      <c r="J21" s="91"/>
      <c r="K21" s="91">
        <v>0</v>
      </c>
      <c r="L21" s="91"/>
      <c r="M21" s="91"/>
      <c r="N21" s="91"/>
      <c r="O21" s="91"/>
      <c r="P21" s="34">
        <v>0</v>
      </c>
      <c r="Q21" s="34">
        <v>0</v>
      </c>
      <c r="R21" s="34">
        <v>0</v>
      </c>
      <c r="S21" s="80"/>
    </row>
    <row r="22" spans="1:19" ht="38.25" customHeight="1" x14ac:dyDescent="0.25">
      <c r="A22" s="106"/>
      <c r="B22" s="103"/>
      <c r="C22" s="80"/>
      <c r="D22" s="10" t="s">
        <v>7</v>
      </c>
      <c r="E22" s="48">
        <f t="shared" si="7"/>
        <v>0</v>
      </c>
      <c r="F22" s="91">
        <v>0</v>
      </c>
      <c r="G22" s="91"/>
      <c r="H22" s="91"/>
      <c r="I22" s="91"/>
      <c r="J22" s="91"/>
      <c r="K22" s="91">
        <v>0</v>
      </c>
      <c r="L22" s="91"/>
      <c r="M22" s="91"/>
      <c r="N22" s="91"/>
      <c r="O22" s="91"/>
      <c r="P22" s="34">
        <v>0</v>
      </c>
      <c r="Q22" s="34">
        <v>0</v>
      </c>
      <c r="R22" s="34">
        <v>0</v>
      </c>
      <c r="S22" s="80"/>
    </row>
    <row r="23" spans="1:19" ht="21.75" customHeight="1" x14ac:dyDescent="0.25">
      <c r="A23" s="106"/>
      <c r="B23" s="103" t="s">
        <v>227</v>
      </c>
      <c r="C23" s="102" t="s">
        <v>52</v>
      </c>
      <c r="D23" s="108" t="s">
        <v>20</v>
      </c>
      <c r="E23" s="104" t="s">
        <v>44</v>
      </c>
      <c r="F23" s="101" t="s">
        <v>4</v>
      </c>
      <c r="G23" s="97" t="s">
        <v>71</v>
      </c>
      <c r="H23" s="97"/>
      <c r="I23" s="97"/>
      <c r="J23" s="97"/>
      <c r="K23" s="80" t="s">
        <v>203</v>
      </c>
      <c r="L23" s="97" t="s">
        <v>71</v>
      </c>
      <c r="M23" s="97"/>
      <c r="N23" s="97"/>
      <c r="O23" s="97"/>
      <c r="P23" s="102" t="s">
        <v>66</v>
      </c>
      <c r="Q23" s="102" t="s">
        <v>67</v>
      </c>
      <c r="R23" s="102" t="s">
        <v>68</v>
      </c>
      <c r="S23" s="80" t="s">
        <v>20</v>
      </c>
    </row>
    <row r="24" spans="1:19" ht="39.75" customHeight="1" x14ac:dyDescent="0.25">
      <c r="A24" s="106"/>
      <c r="B24" s="103"/>
      <c r="C24" s="102"/>
      <c r="D24" s="108"/>
      <c r="E24" s="104"/>
      <c r="F24" s="101"/>
      <c r="G24" s="12" t="s">
        <v>69</v>
      </c>
      <c r="H24" s="13" t="s">
        <v>72</v>
      </c>
      <c r="I24" s="13" t="s">
        <v>73</v>
      </c>
      <c r="J24" s="13" t="s">
        <v>74</v>
      </c>
      <c r="K24" s="80"/>
      <c r="L24" s="12" t="s">
        <v>289</v>
      </c>
      <c r="M24" s="2" t="s">
        <v>288</v>
      </c>
      <c r="N24" s="2" t="s">
        <v>290</v>
      </c>
      <c r="O24" s="2" t="s">
        <v>291</v>
      </c>
      <c r="P24" s="102"/>
      <c r="Q24" s="102"/>
      <c r="R24" s="102"/>
      <c r="S24" s="80"/>
    </row>
    <row r="25" spans="1:19" ht="22.5" customHeight="1" x14ac:dyDescent="0.25">
      <c r="A25" s="106"/>
      <c r="B25" s="103"/>
      <c r="C25" s="102"/>
      <c r="D25" s="108"/>
      <c r="E25" s="49">
        <f>R25</f>
        <v>2.1</v>
      </c>
      <c r="F25" s="58">
        <v>2.5</v>
      </c>
      <c r="G25" s="58" t="s">
        <v>78</v>
      </c>
      <c r="H25" s="58" t="s">
        <v>78</v>
      </c>
      <c r="I25" s="58" t="s">
        <v>78</v>
      </c>
      <c r="J25" s="58">
        <v>2.5</v>
      </c>
      <c r="K25" s="58">
        <v>2.4</v>
      </c>
      <c r="L25" s="58" t="s">
        <v>78</v>
      </c>
      <c r="M25" s="58" t="s">
        <v>78</v>
      </c>
      <c r="N25" s="58" t="s">
        <v>78</v>
      </c>
      <c r="O25" s="58">
        <v>2.4</v>
      </c>
      <c r="P25" s="58">
        <v>2.2999999999999998</v>
      </c>
      <c r="Q25" s="59">
        <v>2.2000000000000002</v>
      </c>
      <c r="R25" s="59">
        <v>2.1</v>
      </c>
      <c r="S25" s="80"/>
    </row>
    <row r="26" spans="1:19" ht="19.5" customHeight="1" x14ac:dyDescent="0.25">
      <c r="A26" s="106" t="s">
        <v>32</v>
      </c>
      <c r="B26" s="103" t="s">
        <v>60</v>
      </c>
      <c r="C26" s="80" t="s">
        <v>52</v>
      </c>
      <c r="D26" s="52" t="s">
        <v>8</v>
      </c>
      <c r="E26" s="48">
        <f>SUM(F26:R26)</f>
        <v>0</v>
      </c>
      <c r="F26" s="91">
        <f>SUM(F27:J30)</f>
        <v>0</v>
      </c>
      <c r="G26" s="91"/>
      <c r="H26" s="91"/>
      <c r="I26" s="91"/>
      <c r="J26" s="91"/>
      <c r="K26" s="91">
        <f>SUM(K27:K30)</f>
        <v>0</v>
      </c>
      <c r="L26" s="91"/>
      <c r="M26" s="91"/>
      <c r="N26" s="91"/>
      <c r="O26" s="91"/>
      <c r="P26" s="34">
        <f t="shared" ref="P26:R26" si="8">SUM(P27:P30)</f>
        <v>0</v>
      </c>
      <c r="Q26" s="34">
        <f t="shared" si="8"/>
        <v>0</v>
      </c>
      <c r="R26" s="34">
        <f t="shared" si="8"/>
        <v>0</v>
      </c>
      <c r="S26" s="80" t="s">
        <v>19</v>
      </c>
    </row>
    <row r="27" spans="1:19" ht="38.25" customHeight="1" x14ac:dyDescent="0.25">
      <c r="A27" s="106"/>
      <c r="B27" s="103"/>
      <c r="C27" s="80"/>
      <c r="D27" s="10" t="s">
        <v>10</v>
      </c>
      <c r="E27" s="48">
        <f>SUM(F27:R27)</f>
        <v>0</v>
      </c>
      <c r="F27" s="91">
        <v>0</v>
      </c>
      <c r="G27" s="91"/>
      <c r="H27" s="91"/>
      <c r="I27" s="91"/>
      <c r="J27" s="91"/>
      <c r="K27" s="91">
        <v>0</v>
      </c>
      <c r="L27" s="91"/>
      <c r="M27" s="91"/>
      <c r="N27" s="91"/>
      <c r="O27" s="91"/>
      <c r="P27" s="34">
        <v>0</v>
      </c>
      <c r="Q27" s="34">
        <v>0</v>
      </c>
      <c r="R27" s="34">
        <v>0</v>
      </c>
      <c r="S27" s="80"/>
    </row>
    <row r="28" spans="1:19" ht="38.25" customHeight="1" x14ac:dyDescent="0.25">
      <c r="A28" s="106"/>
      <c r="B28" s="103"/>
      <c r="C28" s="80"/>
      <c r="D28" s="10" t="s">
        <v>9</v>
      </c>
      <c r="E28" s="48">
        <f t="shared" ref="E28:E30" si="9">SUM(F28:R28)</f>
        <v>0</v>
      </c>
      <c r="F28" s="91">
        <v>0</v>
      </c>
      <c r="G28" s="91"/>
      <c r="H28" s="91"/>
      <c r="I28" s="91"/>
      <c r="J28" s="91"/>
      <c r="K28" s="91">
        <v>0</v>
      </c>
      <c r="L28" s="91"/>
      <c r="M28" s="91"/>
      <c r="N28" s="91"/>
      <c r="O28" s="91"/>
      <c r="P28" s="34">
        <v>0</v>
      </c>
      <c r="Q28" s="34">
        <v>0</v>
      </c>
      <c r="R28" s="34">
        <v>0</v>
      </c>
      <c r="S28" s="80"/>
    </row>
    <row r="29" spans="1:19" ht="38.25" customHeight="1" x14ac:dyDescent="0.25">
      <c r="A29" s="106"/>
      <c r="B29" s="103"/>
      <c r="C29" s="80"/>
      <c r="D29" s="10" t="s">
        <v>6</v>
      </c>
      <c r="E29" s="48">
        <f t="shared" si="9"/>
        <v>0</v>
      </c>
      <c r="F29" s="91">
        <v>0</v>
      </c>
      <c r="G29" s="91"/>
      <c r="H29" s="91"/>
      <c r="I29" s="91"/>
      <c r="J29" s="91"/>
      <c r="K29" s="91">
        <v>0</v>
      </c>
      <c r="L29" s="91"/>
      <c r="M29" s="91"/>
      <c r="N29" s="91"/>
      <c r="O29" s="91"/>
      <c r="P29" s="34">
        <v>0</v>
      </c>
      <c r="Q29" s="34">
        <v>0</v>
      </c>
      <c r="R29" s="34">
        <v>0</v>
      </c>
      <c r="S29" s="80"/>
    </row>
    <row r="30" spans="1:19" ht="38.25" customHeight="1" x14ac:dyDescent="0.25">
      <c r="A30" s="106"/>
      <c r="B30" s="103"/>
      <c r="C30" s="80"/>
      <c r="D30" s="10" t="s">
        <v>7</v>
      </c>
      <c r="E30" s="48">
        <f t="shared" si="9"/>
        <v>0</v>
      </c>
      <c r="F30" s="91">
        <v>0</v>
      </c>
      <c r="G30" s="91"/>
      <c r="H30" s="91"/>
      <c r="I30" s="91"/>
      <c r="J30" s="91"/>
      <c r="K30" s="91">
        <v>0</v>
      </c>
      <c r="L30" s="91"/>
      <c r="M30" s="91"/>
      <c r="N30" s="91"/>
      <c r="O30" s="91"/>
      <c r="P30" s="34">
        <v>0</v>
      </c>
      <c r="Q30" s="34">
        <v>0</v>
      </c>
      <c r="R30" s="34">
        <v>0</v>
      </c>
      <c r="S30" s="80"/>
    </row>
    <row r="31" spans="1:19" ht="22.5" customHeight="1" x14ac:dyDescent="0.25">
      <c r="A31" s="106"/>
      <c r="B31" s="103" t="s">
        <v>80</v>
      </c>
      <c r="C31" s="102" t="s">
        <v>52</v>
      </c>
      <c r="D31" s="108" t="s">
        <v>20</v>
      </c>
      <c r="E31" s="104" t="s">
        <v>44</v>
      </c>
      <c r="F31" s="101" t="s">
        <v>4</v>
      </c>
      <c r="G31" s="97" t="s">
        <v>71</v>
      </c>
      <c r="H31" s="97"/>
      <c r="I31" s="97"/>
      <c r="J31" s="97"/>
      <c r="K31" s="80" t="s">
        <v>203</v>
      </c>
      <c r="L31" s="97" t="s">
        <v>71</v>
      </c>
      <c r="M31" s="97"/>
      <c r="N31" s="97"/>
      <c r="O31" s="97"/>
      <c r="P31" s="102" t="s">
        <v>66</v>
      </c>
      <c r="Q31" s="102" t="s">
        <v>67</v>
      </c>
      <c r="R31" s="102" t="s">
        <v>68</v>
      </c>
      <c r="S31" s="80" t="s">
        <v>20</v>
      </c>
    </row>
    <row r="32" spans="1:19" ht="31.5" customHeight="1" x14ac:dyDescent="0.25">
      <c r="A32" s="106"/>
      <c r="B32" s="103"/>
      <c r="C32" s="102"/>
      <c r="D32" s="108"/>
      <c r="E32" s="104"/>
      <c r="F32" s="101"/>
      <c r="G32" s="12" t="s">
        <v>69</v>
      </c>
      <c r="H32" s="13" t="s">
        <v>72</v>
      </c>
      <c r="I32" s="13" t="s">
        <v>73</v>
      </c>
      <c r="J32" s="13" t="s">
        <v>74</v>
      </c>
      <c r="K32" s="80"/>
      <c r="L32" s="12" t="s">
        <v>289</v>
      </c>
      <c r="M32" s="2" t="s">
        <v>288</v>
      </c>
      <c r="N32" s="2" t="s">
        <v>290</v>
      </c>
      <c r="O32" s="2" t="s">
        <v>291</v>
      </c>
      <c r="P32" s="102"/>
      <c r="Q32" s="102"/>
      <c r="R32" s="102"/>
      <c r="S32" s="80"/>
    </row>
    <row r="33" spans="1:19" ht="34.5" customHeight="1" x14ac:dyDescent="0.25">
      <c r="A33" s="106"/>
      <c r="B33" s="103"/>
      <c r="C33" s="102"/>
      <c r="D33" s="108"/>
      <c r="E33" s="50">
        <f>R33</f>
        <v>4.8</v>
      </c>
      <c r="F33" s="58">
        <v>4.4000000000000004</v>
      </c>
      <c r="G33" s="58" t="s">
        <v>78</v>
      </c>
      <c r="H33" s="58" t="s">
        <v>78</v>
      </c>
      <c r="I33" s="58" t="s">
        <v>78</v>
      </c>
      <c r="J33" s="58">
        <v>4.4000000000000004</v>
      </c>
      <c r="K33" s="58">
        <v>4.5</v>
      </c>
      <c r="L33" s="58" t="s">
        <v>78</v>
      </c>
      <c r="M33" s="58" t="s">
        <v>78</v>
      </c>
      <c r="N33" s="58" t="s">
        <v>78</v>
      </c>
      <c r="O33" s="58">
        <v>4.5</v>
      </c>
      <c r="P33" s="58">
        <v>4.5999999999999996</v>
      </c>
      <c r="Q33" s="59">
        <v>4.7</v>
      </c>
      <c r="R33" s="59">
        <v>4.8</v>
      </c>
      <c r="S33" s="80"/>
    </row>
    <row r="34" spans="1:19" ht="19.5" customHeight="1" x14ac:dyDescent="0.25">
      <c r="A34" s="106" t="s">
        <v>33</v>
      </c>
      <c r="B34" s="103" t="s">
        <v>61</v>
      </c>
      <c r="C34" s="80" t="s">
        <v>52</v>
      </c>
      <c r="D34" s="52" t="s">
        <v>8</v>
      </c>
      <c r="E34" s="48">
        <f>SUM(F34:R34)</f>
        <v>0</v>
      </c>
      <c r="F34" s="91">
        <f>SUM(F35:J38)</f>
        <v>0</v>
      </c>
      <c r="G34" s="91"/>
      <c r="H34" s="91"/>
      <c r="I34" s="91"/>
      <c r="J34" s="91"/>
      <c r="K34" s="91">
        <f>SUM(K35:K38)</f>
        <v>0</v>
      </c>
      <c r="L34" s="91"/>
      <c r="M34" s="91"/>
      <c r="N34" s="91"/>
      <c r="O34" s="91"/>
      <c r="P34" s="34">
        <f t="shared" ref="P34:R34" si="10">SUM(P35:P38)</f>
        <v>0</v>
      </c>
      <c r="Q34" s="34">
        <f t="shared" si="10"/>
        <v>0</v>
      </c>
      <c r="R34" s="34">
        <f t="shared" si="10"/>
        <v>0</v>
      </c>
      <c r="S34" s="80" t="s">
        <v>19</v>
      </c>
    </row>
    <row r="35" spans="1:19" ht="38.25" customHeight="1" x14ac:dyDescent="0.25">
      <c r="A35" s="106"/>
      <c r="B35" s="103"/>
      <c r="C35" s="80"/>
      <c r="D35" s="10" t="s">
        <v>10</v>
      </c>
      <c r="E35" s="48">
        <f>SUM(F35:R35)</f>
        <v>0</v>
      </c>
      <c r="F35" s="91">
        <v>0</v>
      </c>
      <c r="G35" s="91"/>
      <c r="H35" s="91"/>
      <c r="I35" s="91"/>
      <c r="J35" s="91"/>
      <c r="K35" s="91">
        <v>0</v>
      </c>
      <c r="L35" s="91"/>
      <c r="M35" s="91"/>
      <c r="N35" s="91"/>
      <c r="O35" s="91"/>
      <c r="P35" s="34">
        <v>0</v>
      </c>
      <c r="Q35" s="34">
        <v>0</v>
      </c>
      <c r="R35" s="34">
        <v>0</v>
      </c>
      <c r="S35" s="80"/>
    </row>
    <row r="36" spans="1:19" ht="38.25" customHeight="1" x14ac:dyDescent="0.25">
      <c r="A36" s="106"/>
      <c r="B36" s="103"/>
      <c r="C36" s="80"/>
      <c r="D36" s="10" t="s">
        <v>9</v>
      </c>
      <c r="E36" s="48">
        <f t="shared" ref="E36:E38" si="11">SUM(F36:R36)</f>
        <v>0</v>
      </c>
      <c r="F36" s="91">
        <v>0</v>
      </c>
      <c r="G36" s="91"/>
      <c r="H36" s="91"/>
      <c r="I36" s="91"/>
      <c r="J36" s="91"/>
      <c r="K36" s="91">
        <v>0</v>
      </c>
      <c r="L36" s="91"/>
      <c r="M36" s="91"/>
      <c r="N36" s="91"/>
      <c r="O36" s="91"/>
      <c r="P36" s="34">
        <v>0</v>
      </c>
      <c r="Q36" s="34">
        <v>0</v>
      </c>
      <c r="R36" s="34">
        <v>0</v>
      </c>
      <c r="S36" s="80"/>
    </row>
    <row r="37" spans="1:19" ht="38.25" customHeight="1" x14ac:dyDescent="0.25">
      <c r="A37" s="106"/>
      <c r="B37" s="103"/>
      <c r="C37" s="80"/>
      <c r="D37" s="10" t="s">
        <v>6</v>
      </c>
      <c r="E37" s="48">
        <f t="shared" si="11"/>
        <v>0</v>
      </c>
      <c r="F37" s="91">
        <v>0</v>
      </c>
      <c r="G37" s="91"/>
      <c r="H37" s="91"/>
      <c r="I37" s="91"/>
      <c r="J37" s="91"/>
      <c r="K37" s="91">
        <v>0</v>
      </c>
      <c r="L37" s="91"/>
      <c r="M37" s="91"/>
      <c r="N37" s="91"/>
      <c r="O37" s="91"/>
      <c r="P37" s="34">
        <v>0</v>
      </c>
      <c r="Q37" s="34">
        <v>0</v>
      </c>
      <c r="R37" s="34">
        <v>0</v>
      </c>
      <c r="S37" s="80"/>
    </row>
    <row r="38" spans="1:19" ht="38.25" customHeight="1" x14ac:dyDescent="0.25">
      <c r="A38" s="106"/>
      <c r="B38" s="103"/>
      <c r="C38" s="80"/>
      <c r="D38" s="10" t="s">
        <v>7</v>
      </c>
      <c r="E38" s="48">
        <f t="shared" si="11"/>
        <v>0</v>
      </c>
      <c r="F38" s="91">
        <v>0</v>
      </c>
      <c r="G38" s="91"/>
      <c r="H38" s="91"/>
      <c r="I38" s="91"/>
      <c r="J38" s="91"/>
      <c r="K38" s="91">
        <v>0</v>
      </c>
      <c r="L38" s="91"/>
      <c r="M38" s="91"/>
      <c r="N38" s="91"/>
      <c r="O38" s="91"/>
      <c r="P38" s="34">
        <v>0</v>
      </c>
      <c r="Q38" s="34">
        <v>0</v>
      </c>
      <c r="R38" s="34">
        <v>0</v>
      </c>
      <c r="S38" s="80"/>
    </row>
    <row r="39" spans="1:19" ht="34.5" customHeight="1" x14ac:dyDescent="0.25">
      <c r="A39" s="106"/>
      <c r="B39" s="103" t="s">
        <v>228</v>
      </c>
      <c r="C39" s="102" t="s">
        <v>52</v>
      </c>
      <c r="D39" s="108" t="s">
        <v>20</v>
      </c>
      <c r="E39" s="104" t="s">
        <v>44</v>
      </c>
      <c r="F39" s="101" t="s">
        <v>4</v>
      </c>
      <c r="G39" s="97" t="s">
        <v>71</v>
      </c>
      <c r="H39" s="97"/>
      <c r="I39" s="97"/>
      <c r="J39" s="97"/>
      <c r="K39" s="80" t="s">
        <v>203</v>
      </c>
      <c r="L39" s="97" t="s">
        <v>71</v>
      </c>
      <c r="M39" s="97"/>
      <c r="N39" s="97"/>
      <c r="O39" s="97"/>
      <c r="P39" s="102" t="s">
        <v>66</v>
      </c>
      <c r="Q39" s="102" t="s">
        <v>67</v>
      </c>
      <c r="R39" s="102" t="s">
        <v>68</v>
      </c>
      <c r="S39" s="80" t="s">
        <v>20</v>
      </c>
    </row>
    <row r="40" spans="1:19" ht="34.5" customHeight="1" x14ac:dyDescent="0.25">
      <c r="A40" s="106"/>
      <c r="B40" s="103"/>
      <c r="C40" s="102"/>
      <c r="D40" s="108"/>
      <c r="E40" s="104"/>
      <c r="F40" s="101"/>
      <c r="G40" s="12" t="s">
        <v>69</v>
      </c>
      <c r="H40" s="13" t="s">
        <v>72</v>
      </c>
      <c r="I40" s="13" t="s">
        <v>73</v>
      </c>
      <c r="J40" s="13" t="s">
        <v>74</v>
      </c>
      <c r="K40" s="80"/>
      <c r="L40" s="12" t="s">
        <v>289</v>
      </c>
      <c r="M40" s="2" t="s">
        <v>288</v>
      </c>
      <c r="N40" s="2" t="s">
        <v>290</v>
      </c>
      <c r="O40" s="2" t="s">
        <v>291</v>
      </c>
      <c r="P40" s="102"/>
      <c r="Q40" s="102"/>
      <c r="R40" s="102"/>
      <c r="S40" s="80"/>
    </row>
    <row r="41" spans="1:19" ht="30.75" customHeight="1" x14ac:dyDescent="0.25">
      <c r="A41" s="106"/>
      <c r="B41" s="103"/>
      <c r="C41" s="102"/>
      <c r="D41" s="108"/>
      <c r="E41" s="60">
        <f>R41</f>
        <v>9</v>
      </c>
      <c r="F41" s="27">
        <v>8</v>
      </c>
      <c r="G41" s="12" t="s">
        <v>78</v>
      </c>
      <c r="H41" s="12" t="s">
        <v>78</v>
      </c>
      <c r="I41" s="12" t="s">
        <v>78</v>
      </c>
      <c r="J41" s="27">
        <v>8</v>
      </c>
      <c r="K41" s="2">
        <v>8</v>
      </c>
      <c r="L41" s="2" t="s">
        <v>78</v>
      </c>
      <c r="M41" s="2" t="s">
        <v>78</v>
      </c>
      <c r="N41" s="2" t="s">
        <v>78</v>
      </c>
      <c r="O41" s="2">
        <v>8</v>
      </c>
      <c r="P41" s="2">
        <v>8</v>
      </c>
      <c r="Q41" s="13">
        <v>9</v>
      </c>
      <c r="R41" s="13">
        <v>9</v>
      </c>
      <c r="S41" s="80"/>
    </row>
    <row r="42" spans="1:19" ht="19.5" customHeight="1" x14ac:dyDescent="0.25">
      <c r="A42" s="106" t="s">
        <v>35</v>
      </c>
      <c r="B42" s="103" t="s">
        <v>62</v>
      </c>
      <c r="C42" s="80" t="s">
        <v>52</v>
      </c>
      <c r="D42" s="52" t="s">
        <v>8</v>
      </c>
      <c r="E42" s="48">
        <f>SUM(F42:R42)</f>
        <v>0</v>
      </c>
      <c r="F42" s="91">
        <f>SUM(F43:J46)</f>
        <v>0</v>
      </c>
      <c r="G42" s="91"/>
      <c r="H42" s="91"/>
      <c r="I42" s="91"/>
      <c r="J42" s="91"/>
      <c r="K42" s="91">
        <f>SUM(K43:K46)</f>
        <v>0</v>
      </c>
      <c r="L42" s="91"/>
      <c r="M42" s="91"/>
      <c r="N42" s="91"/>
      <c r="O42" s="91"/>
      <c r="P42" s="34">
        <f t="shared" ref="P42:R42" si="12">SUM(P43:P46)</f>
        <v>0</v>
      </c>
      <c r="Q42" s="34">
        <f t="shared" si="12"/>
        <v>0</v>
      </c>
      <c r="R42" s="34">
        <f t="shared" si="12"/>
        <v>0</v>
      </c>
      <c r="S42" s="80" t="s">
        <v>19</v>
      </c>
    </row>
    <row r="43" spans="1:19" ht="38.25" customHeight="1" x14ac:dyDescent="0.25">
      <c r="A43" s="106"/>
      <c r="B43" s="103"/>
      <c r="C43" s="80"/>
      <c r="D43" s="10" t="s">
        <v>10</v>
      </c>
      <c r="E43" s="48">
        <f>SUM(F43:R43)</f>
        <v>0</v>
      </c>
      <c r="F43" s="91">
        <v>0</v>
      </c>
      <c r="G43" s="91"/>
      <c r="H43" s="91"/>
      <c r="I43" s="91"/>
      <c r="J43" s="91"/>
      <c r="K43" s="91">
        <v>0</v>
      </c>
      <c r="L43" s="91"/>
      <c r="M43" s="91"/>
      <c r="N43" s="91"/>
      <c r="O43" s="91"/>
      <c r="P43" s="34">
        <v>0</v>
      </c>
      <c r="Q43" s="34">
        <v>0</v>
      </c>
      <c r="R43" s="34">
        <v>0</v>
      </c>
      <c r="S43" s="80"/>
    </row>
    <row r="44" spans="1:19" ht="38.25" customHeight="1" x14ac:dyDescent="0.25">
      <c r="A44" s="106"/>
      <c r="B44" s="103"/>
      <c r="C44" s="80"/>
      <c r="D44" s="10" t="s">
        <v>9</v>
      </c>
      <c r="E44" s="48">
        <f t="shared" ref="E44:E46" si="13">SUM(F44:R44)</f>
        <v>0</v>
      </c>
      <c r="F44" s="91">
        <v>0</v>
      </c>
      <c r="G44" s="91"/>
      <c r="H44" s="91"/>
      <c r="I44" s="91"/>
      <c r="J44" s="91"/>
      <c r="K44" s="91">
        <v>0</v>
      </c>
      <c r="L44" s="91"/>
      <c r="M44" s="91"/>
      <c r="N44" s="91"/>
      <c r="O44" s="91"/>
      <c r="P44" s="34">
        <v>0</v>
      </c>
      <c r="Q44" s="34">
        <v>0</v>
      </c>
      <c r="R44" s="34">
        <v>0</v>
      </c>
      <c r="S44" s="80"/>
    </row>
    <row r="45" spans="1:19" ht="38.25" customHeight="1" x14ac:dyDescent="0.25">
      <c r="A45" s="106"/>
      <c r="B45" s="103"/>
      <c r="C45" s="80"/>
      <c r="D45" s="10" t="s">
        <v>6</v>
      </c>
      <c r="E45" s="48">
        <f t="shared" si="13"/>
        <v>0</v>
      </c>
      <c r="F45" s="91">
        <v>0</v>
      </c>
      <c r="G45" s="91"/>
      <c r="H45" s="91"/>
      <c r="I45" s="91"/>
      <c r="J45" s="91"/>
      <c r="K45" s="91">
        <v>0</v>
      </c>
      <c r="L45" s="91"/>
      <c r="M45" s="91"/>
      <c r="N45" s="91"/>
      <c r="O45" s="91"/>
      <c r="P45" s="34">
        <v>0</v>
      </c>
      <c r="Q45" s="34">
        <v>0</v>
      </c>
      <c r="R45" s="34">
        <v>0</v>
      </c>
      <c r="S45" s="80"/>
    </row>
    <row r="46" spans="1:19" ht="38.25" customHeight="1" x14ac:dyDescent="0.25">
      <c r="A46" s="106"/>
      <c r="B46" s="103"/>
      <c r="C46" s="80"/>
      <c r="D46" s="10" t="s">
        <v>7</v>
      </c>
      <c r="E46" s="48">
        <f t="shared" si="13"/>
        <v>0</v>
      </c>
      <c r="F46" s="91">
        <v>0</v>
      </c>
      <c r="G46" s="91"/>
      <c r="H46" s="91"/>
      <c r="I46" s="91"/>
      <c r="J46" s="91"/>
      <c r="K46" s="91">
        <v>0</v>
      </c>
      <c r="L46" s="91"/>
      <c r="M46" s="91"/>
      <c r="N46" s="91"/>
      <c r="O46" s="91"/>
      <c r="P46" s="34">
        <v>0</v>
      </c>
      <c r="Q46" s="34">
        <v>0</v>
      </c>
      <c r="R46" s="34">
        <v>0</v>
      </c>
      <c r="S46" s="80"/>
    </row>
    <row r="47" spans="1:19" ht="22.5" customHeight="1" x14ac:dyDescent="0.25">
      <c r="A47" s="106"/>
      <c r="B47" s="103" t="s">
        <v>229</v>
      </c>
      <c r="C47" s="102" t="s">
        <v>52</v>
      </c>
      <c r="D47" s="108" t="s">
        <v>20</v>
      </c>
      <c r="E47" s="104" t="s">
        <v>44</v>
      </c>
      <c r="F47" s="101" t="s">
        <v>4</v>
      </c>
      <c r="G47" s="97" t="s">
        <v>71</v>
      </c>
      <c r="H47" s="97"/>
      <c r="I47" s="97"/>
      <c r="J47" s="97"/>
      <c r="K47" s="80" t="s">
        <v>203</v>
      </c>
      <c r="L47" s="97" t="s">
        <v>71</v>
      </c>
      <c r="M47" s="97"/>
      <c r="N47" s="97"/>
      <c r="O47" s="97"/>
      <c r="P47" s="102" t="s">
        <v>66</v>
      </c>
      <c r="Q47" s="102" t="s">
        <v>67</v>
      </c>
      <c r="R47" s="102" t="s">
        <v>68</v>
      </c>
      <c r="S47" s="80" t="s">
        <v>20</v>
      </c>
    </row>
    <row r="48" spans="1:19" ht="41.25" customHeight="1" x14ac:dyDescent="0.25">
      <c r="A48" s="106"/>
      <c r="B48" s="103"/>
      <c r="C48" s="102"/>
      <c r="D48" s="108"/>
      <c r="E48" s="104"/>
      <c r="F48" s="101"/>
      <c r="G48" s="12" t="s">
        <v>69</v>
      </c>
      <c r="H48" s="13" t="s">
        <v>72</v>
      </c>
      <c r="I48" s="13" t="s">
        <v>73</v>
      </c>
      <c r="J48" s="13" t="s">
        <v>74</v>
      </c>
      <c r="K48" s="80"/>
      <c r="L48" s="12" t="s">
        <v>289</v>
      </c>
      <c r="M48" s="2" t="s">
        <v>288</v>
      </c>
      <c r="N48" s="2" t="s">
        <v>290</v>
      </c>
      <c r="O48" s="2" t="s">
        <v>291</v>
      </c>
      <c r="P48" s="102"/>
      <c r="Q48" s="102"/>
      <c r="R48" s="102"/>
      <c r="S48" s="80"/>
    </row>
    <row r="49" spans="1:19" ht="29.25" customHeight="1" x14ac:dyDescent="0.25">
      <c r="A49" s="106"/>
      <c r="B49" s="103"/>
      <c r="C49" s="102"/>
      <c r="D49" s="108"/>
      <c r="E49" s="60">
        <f>R49</f>
        <v>38</v>
      </c>
      <c r="F49" s="27">
        <v>40</v>
      </c>
      <c r="G49" s="12" t="s">
        <v>78</v>
      </c>
      <c r="H49" s="12" t="s">
        <v>78</v>
      </c>
      <c r="I49" s="12" t="s">
        <v>78</v>
      </c>
      <c r="J49" s="27">
        <v>40</v>
      </c>
      <c r="K49" s="2">
        <v>39</v>
      </c>
      <c r="L49" s="2" t="s">
        <v>78</v>
      </c>
      <c r="M49" s="2" t="s">
        <v>78</v>
      </c>
      <c r="N49" s="2" t="s">
        <v>78</v>
      </c>
      <c r="O49" s="2">
        <v>39</v>
      </c>
      <c r="P49" s="2">
        <v>39</v>
      </c>
      <c r="Q49" s="13">
        <v>38</v>
      </c>
      <c r="R49" s="13">
        <v>38</v>
      </c>
      <c r="S49" s="80"/>
    </row>
    <row r="50" spans="1:19" ht="19.5" customHeight="1" x14ac:dyDescent="0.25">
      <c r="A50" s="106" t="s">
        <v>50</v>
      </c>
      <c r="B50" s="103" t="s">
        <v>63</v>
      </c>
      <c r="C50" s="80" t="s">
        <v>52</v>
      </c>
      <c r="D50" s="52" t="s">
        <v>8</v>
      </c>
      <c r="E50" s="48">
        <f>SUM(F50:R50)</f>
        <v>0</v>
      </c>
      <c r="F50" s="91">
        <f>SUM(F51:J54)</f>
        <v>0</v>
      </c>
      <c r="G50" s="91"/>
      <c r="H50" s="91"/>
      <c r="I50" s="91"/>
      <c r="J50" s="91"/>
      <c r="K50" s="91">
        <f>SUM(K51:K54)</f>
        <v>0</v>
      </c>
      <c r="L50" s="91"/>
      <c r="M50" s="91"/>
      <c r="N50" s="91"/>
      <c r="O50" s="91"/>
      <c r="P50" s="34">
        <f t="shared" ref="P50:R50" si="14">SUM(P51:P54)</f>
        <v>0</v>
      </c>
      <c r="Q50" s="34">
        <f t="shared" si="14"/>
        <v>0</v>
      </c>
      <c r="R50" s="34">
        <f t="shared" si="14"/>
        <v>0</v>
      </c>
      <c r="S50" s="80" t="s">
        <v>19</v>
      </c>
    </row>
    <row r="51" spans="1:19" ht="38.25" customHeight="1" x14ac:dyDescent="0.25">
      <c r="A51" s="106"/>
      <c r="B51" s="103"/>
      <c r="C51" s="80"/>
      <c r="D51" s="10" t="s">
        <v>10</v>
      </c>
      <c r="E51" s="48">
        <f>SUM(F51:R51)</f>
        <v>0</v>
      </c>
      <c r="F51" s="91">
        <v>0</v>
      </c>
      <c r="G51" s="91"/>
      <c r="H51" s="91"/>
      <c r="I51" s="91"/>
      <c r="J51" s="91"/>
      <c r="K51" s="91">
        <v>0</v>
      </c>
      <c r="L51" s="91"/>
      <c r="M51" s="91"/>
      <c r="N51" s="91"/>
      <c r="O51" s="91"/>
      <c r="P51" s="34">
        <v>0</v>
      </c>
      <c r="Q51" s="34">
        <v>0</v>
      </c>
      <c r="R51" s="34">
        <v>0</v>
      </c>
      <c r="S51" s="80"/>
    </row>
    <row r="52" spans="1:19" ht="38.25" customHeight="1" x14ac:dyDescent="0.25">
      <c r="A52" s="106"/>
      <c r="B52" s="103"/>
      <c r="C52" s="80"/>
      <c r="D52" s="10" t="s">
        <v>9</v>
      </c>
      <c r="E52" s="48">
        <f t="shared" ref="E52:E54" si="15">SUM(F52:R52)</f>
        <v>0</v>
      </c>
      <c r="F52" s="91">
        <v>0</v>
      </c>
      <c r="G52" s="91"/>
      <c r="H52" s="91"/>
      <c r="I52" s="91"/>
      <c r="J52" s="91"/>
      <c r="K52" s="91">
        <v>0</v>
      </c>
      <c r="L52" s="91"/>
      <c r="M52" s="91"/>
      <c r="N52" s="91"/>
      <c r="O52" s="91"/>
      <c r="P52" s="34">
        <v>0</v>
      </c>
      <c r="Q52" s="34">
        <v>0</v>
      </c>
      <c r="R52" s="34">
        <v>0</v>
      </c>
      <c r="S52" s="80"/>
    </row>
    <row r="53" spans="1:19" ht="38.25" customHeight="1" x14ac:dyDescent="0.25">
      <c r="A53" s="106"/>
      <c r="B53" s="103"/>
      <c r="C53" s="80"/>
      <c r="D53" s="10" t="s">
        <v>6</v>
      </c>
      <c r="E53" s="48">
        <f t="shared" si="15"/>
        <v>0</v>
      </c>
      <c r="F53" s="91">
        <v>0</v>
      </c>
      <c r="G53" s="91"/>
      <c r="H53" s="91"/>
      <c r="I53" s="91"/>
      <c r="J53" s="91"/>
      <c r="K53" s="91">
        <v>0</v>
      </c>
      <c r="L53" s="91"/>
      <c r="M53" s="91"/>
      <c r="N53" s="91"/>
      <c r="O53" s="91"/>
      <c r="P53" s="34">
        <v>0</v>
      </c>
      <c r="Q53" s="34">
        <v>0</v>
      </c>
      <c r="R53" s="34">
        <v>0</v>
      </c>
      <c r="S53" s="80"/>
    </row>
    <row r="54" spans="1:19" ht="38.25" customHeight="1" x14ac:dyDescent="0.25">
      <c r="A54" s="106"/>
      <c r="B54" s="103"/>
      <c r="C54" s="80"/>
      <c r="D54" s="10" t="s">
        <v>7</v>
      </c>
      <c r="E54" s="48">
        <f t="shared" si="15"/>
        <v>0</v>
      </c>
      <c r="F54" s="91">
        <v>0</v>
      </c>
      <c r="G54" s="91"/>
      <c r="H54" s="91"/>
      <c r="I54" s="91"/>
      <c r="J54" s="91"/>
      <c r="K54" s="91">
        <v>0</v>
      </c>
      <c r="L54" s="91"/>
      <c r="M54" s="91"/>
      <c r="N54" s="91"/>
      <c r="O54" s="91"/>
      <c r="P54" s="34">
        <v>0</v>
      </c>
      <c r="Q54" s="34">
        <v>0</v>
      </c>
      <c r="R54" s="34">
        <v>0</v>
      </c>
      <c r="S54" s="80"/>
    </row>
    <row r="55" spans="1:19" ht="27.75" customHeight="1" x14ac:dyDescent="0.25">
      <c r="A55" s="106"/>
      <c r="B55" s="103" t="s">
        <v>230</v>
      </c>
      <c r="C55" s="102" t="s">
        <v>52</v>
      </c>
      <c r="D55" s="108" t="s">
        <v>20</v>
      </c>
      <c r="E55" s="104" t="s">
        <v>44</v>
      </c>
      <c r="F55" s="101" t="s">
        <v>4</v>
      </c>
      <c r="G55" s="97" t="s">
        <v>71</v>
      </c>
      <c r="H55" s="97"/>
      <c r="I55" s="97"/>
      <c r="J55" s="97"/>
      <c r="K55" s="80" t="s">
        <v>203</v>
      </c>
      <c r="L55" s="97" t="s">
        <v>71</v>
      </c>
      <c r="M55" s="97"/>
      <c r="N55" s="97"/>
      <c r="O55" s="97"/>
      <c r="P55" s="102" t="s">
        <v>66</v>
      </c>
      <c r="Q55" s="102" t="s">
        <v>67</v>
      </c>
      <c r="R55" s="102" t="s">
        <v>68</v>
      </c>
      <c r="S55" s="80" t="s">
        <v>20</v>
      </c>
    </row>
    <row r="56" spans="1:19" ht="31.5" x14ac:dyDescent="0.25">
      <c r="A56" s="106"/>
      <c r="B56" s="103"/>
      <c r="C56" s="102"/>
      <c r="D56" s="108"/>
      <c r="E56" s="104"/>
      <c r="F56" s="101"/>
      <c r="G56" s="12" t="s">
        <v>69</v>
      </c>
      <c r="H56" s="13" t="s">
        <v>72</v>
      </c>
      <c r="I56" s="13" t="s">
        <v>73</v>
      </c>
      <c r="J56" s="13" t="s">
        <v>74</v>
      </c>
      <c r="K56" s="80"/>
      <c r="L56" s="12" t="s">
        <v>289</v>
      </c>
      <c r="M56" s="2" t="s">
        <v>288</v>
      </c>
      <c r="N56" s="2" t="s">
        <v>290</v>
      </c>
      <c r="O56" s="2" t="s">
        <v>291</v>
      </c>
      <c r="P56" s="102"/>
      <c r="Q56" s="102"/>
      <c r="R56" s="102"/>
      <c r="S56" s="80"/>
    </row>
    <row r="57" spans="1:19" ht="39" customHeight="1" x14ac:dyDescent="0.25">
      <c r="A57" s="106"/>
      <c r="B57" s="103"/>
      <c r="C57" s="102"/>
      <c r="D57" s="108"/>
      <c r="E57" s="60">
        <f>R57</f>
        <v>45</v>
      </c>
      <c r="F57" s="27">
        <v>45</v>
      </c>
      <c r="G57" s="12" t="s">
        <v>78</v>
      </c>
      <c r="H57" s="12" t="s">
        <v>78</v>
      </c>
      <c r="I57" s="12" t="s">
        <v>78</v>
      </c>
      <c r="J57" s="27">
        <v>45</v>
      </c>
      <c r="K57" s="2">
        <v>45</v>
      </c>
      <c r="L57" s="2" t="s">
        <v>78</v>
      </c>
      <c r="M57" s="2" t="s">
        <v>78</v>
      </c>
      <c r="N57" s="2" t="s">
        <v>78</v>
      </c>
      <c r="O57" s="2">
        <v>45</v>
      </c>
      <c r="P57" s="2">
        <v>45</v>
      </c>
      <c r="Q57" s="13">
        <v>45</v>
      </c>
      <c r="R57" s="13">
        <v>45</v>
      </c>
      <c r="S57" s="80"/>
    </row>
    <row r="58" spans="1:19" ht="19.5" customHeight="1" x14ac:dyDescent="0.25">
      <c r="A58" s="106" t="s">
        <v>112</v>
      </c>
      <c r="B58" s="103" t="s">
        <v>223</v>
      </c>
      <c r="C58" s="80" t="s">
        <v>52</v>
      </c>
      <c r="D58" s="52" t="s">
        <v>8</v>
      </c>
      <c r="E58" s="47">
        <f>SUM(F58:R58)</f>
        <v>0</v>
      </c>
      <c r="F58" s="96">
        <f>SUM(F59:J62)</f>
        <v>0</v>
      </c>
      <c r="G58" s="96"/>
      <c r="H58" s="96"/>
      <c r="I58" s="96"/>
      <c r="J58" s="96"/>
      <c r="K58" s="96">
        <f>SUM(K59:K62)</f>
        <v>0</v>
      </c>
      <c r="L58" s="96"/>
      <c r="M58" s="96"/>
      <c r="N58" s="96"/>
      <c r="O58" s="96"/>
      <c r="P58" s="33">
        <f t="shared" ref="P58:R58" si="16">SUM(P59:P62)</f>
        <v>0</v>
      </c>
      <c r="Q58" s="33">
        <f t="shared" si="16"/>
        <v>0</v>
      </c>
      <c r="R58" s="33">
        <f t="shared" si="16"/>
        <v>0</v>
      </c>
      <c r="S58" s="80" t="s">
        <v>0</v>
      </c>
    </row>
    <row r="59" spans="1:19" ht="38.25" customHeight="1" x14ac:dyDescent="0.25">
      <c r="A59" s="106"/>
      <c r="B59" s="103"/>
      <c r="C59" s="80"/>
      <c r="D59" s="10" t="s">
        <v>10</v>
      </c>
      <c r="E59" s="47">
        <f>SUM(F59:R59)</f>
        <v>0</v>
      </c>
      <c r="F59" s="96">
        <f>F64+F72</f>
        <v>0</v>
      </c>
      <c r="G59" s="96"/>
      <c r="H59" s="96"/>
      <c r="I59" s="96"/>
      <c r="J59" s="96"/>
      <c r="K59" s="96">
        <f>K64+K72</f>
        <v>0</v>
      </c>
      <c r="L59" s="96"/>
      <c r="M59" s="96"/>
      <c r="N59" s="96"/>
      <c r="O59" s="96"/>
      <c r="P59" s="33">
        <f>P64+P72</f>
        <v>0</v>
      </c>
      <c r="Q59" s="33">
        <f t="shared" ref="Q59:R59" si="17">Q64+Q72</f>
        <v>0</v>
      </c>
      <c r="R59" s="33">
        <f t="shared" si="17"/>
        <v>0</v>
      </c>
      <c r="S59" s="80"/>
    </row>
    <row r="60" spans="1:19" ht="38.25" customHeight="1" x14ac:dyDescent="0.25">
      <c r="A60" s="106"/>
      <c r="B60" s="103"/>
      <c r="C60" s="80"/>
      <c r="D60" s="10" t="s">
        <v>9</v>
      </c>
      <c r="E60" s="47">
        <f t="shared" ref="E60:E62" si="18">SUM(F60:R60)</f>
        <v>0</v>
      </c>
      <c r="F60" s="96">
        <f t="shared" ref="F60:F62" si="19">F65+F73</f>
        <v>0</v>
      </c>
      <c r="G60" s="96"/>
      <c r="H60" s="96"/>
      <c r="I60" s="96"/>
      <c r="J60" s="96"/>
      <c r="K60" s="96">
        <f t="shared" ref="K60:K62" si="20">K65+K73</f>
        <v>0</v>
      </c>
      <c r="L60" s="96"/>
      <c r="M60" s="96"/>
      <c r="N60" s="96"/>
      <c r="O60" s="96"/>
      <c r="P60" s="33">
        <f t="shared" ref="P60:R62" si="21">P65+P73</f>
        <v>0</v>
      </c>
      <c r="Q60" s="33">
        <f t="shared" si="21"/>
        <v>0</v>
      </c>
      <c r="R60" s="33">
        <f t="shared" si="21"/>
        <v>0</v>
      </c>
      <c r="S60" s="80"/>
    </row>
    <row r="61" spans="1:19" ht="38.25" customHeight="1" x14ac:dyDescent="0.25">
      <c r="A61" s="106"/>
      <c r="B61" s="103"/>
      <c r="C61" s="80"/>
      <c r="D61" s="10" t="s">
        <v>6</v>
      </c>
      <c r="E61" s="47">
        <f t="shared" si="18"/>
        <v>0</v>
      </c>
      <c r="F61" s="96">
        <f t="shared" si="19"/>
        <v>0</v>
      </c>
      <c r="G61" s="96"/>
      <c r="H61" s="96"/>
      <c r="I61" s="96"/>
      <c r="J61" s="96"/>
      <c r="K61" s="96">
        <f t="shared" si="20"/>
        <v>0</v>
      </c>
      <c r="L61" s="96"/>
      <c r="M61" s="96"/>
      <c r="N61" s="96"/>
      <c r="O61" s="96"/>
      <c r="P61" s="33">
        <f t="shared" si="21"/>
        <v>0</v>
      </c>
      <c r="Q61" s="33">
        <f t="shared" si="21"/>
        <v>0</v>
      </c>
      <c r="R61" s="33">
        <f t="shared" si="21"/>
        <v>0</v>
      </c>
      <c r="S61" s="80"/>
    </row>
    <row r="62" spans="1:19" ht="38.25" customHeight="1" x14ac:dyDescent="0.25">
      <c r="A62" s="106"/>
      <c r="B62" s="103"/>
      <c r="C62" s="80"/>
      <c r="D62" s="10" t="s">
        <v>7</v>
      </c>
      <c r="E62" s="47">
        <f t="shared" si="18"/>
        <v>0</v>
      </c>
      <c r="F62" s="96">
        <f t="shared" si="19"/>
        <v>0</v>
      </c>
      <c r="G62" s="96"/>
      <c r="H62" s="96"/>
      <c r="I62" s="96"/>
      <c r="J62" s="96"/>
      <c r="K62" s="96">
        <f t="shared" si="20"/>
        <v>0</v>
      </c>
      <c r="L62" s="96"/>
      <c r="M62" s="96"/>
      <c r="N62" s="96"/>
      <c r="O62" s="96"/>
      <c r="P62" s="33">
        <f t="shared" si="21"/>
        <v>0</v>
      </c>
      <c r="Q62" s="33">
        <f t="shared" si="21"/>
        <v>0</v>
      </c>
      <c r="R62" s="33">
        <f t="shared" si="21"/>
        <v>0</v>
      </c>
      <c r="S62" s="80"/>
    </row>
    <row r="63" spans="1:19" ht="19.5" customHeight="1" x14ac:dyDescent="0.25">
      <c r="A63" s="106" t="s">
        <v>26</v>
      </c>
      <c r="B63" s="103" t="s">
        <v>221</v>
      </c>
      <c r="C63" s="80" t="s">
        <v>52</v>
      </c>
      <c r="D63" s="52" t="s">
        <v>8</v>
      </c>
      <c r="E63" s="48">
        <f>SUM(F63:R63)</f>
        <v>0</v>
      </c>
      <c r="F63" s="91">
        <f>SUM(F64:J67)</f>
        <v>0</v>
      </c>
      <c r="G63" s="91"/>
      <c r="H63" s="91"/>
      <c r="I63" s="91"/>
      <c r="J63" s="91"/>
      <c r="K63" s="91">
        <f>SUM(K64:K67)</f>
        <v>0</v>
      </c>
      <c r="L63" s="91"/>
      <c r="M63" s="91"/>
      <c r="N63" s="91"/>
      <c r="O63" s="91"/>
      <c r="P63" s="34">
        <f t="shared" ref="P63:R63" si="22">SUM(P64:P67)</f>
        <v>0</v>
      </c>
      <c r="Q63" s="34">
        <f t="shared" si="22"/>
        <v>0</v>
      </c>
      <c r="R63" s="34">
        <f t="shared" si="22"/>
        <v>0</v>
      </c>
      <c r="S63" s="80" t="s">
        <v>0</v>
      </c>
    </row>
    <row r="64" spans="1:19" ht="38.25" customHeight="1" x14ac:dyDescent="0.25">
      <c r="A64" s="106"/>
      <c r="B64" s="103"/>
      <c r="C64" s="80"/>
      <c r="D64" s="10" t="s">
        <v>10</v>
      </c>
      <c r="E64" s="48">
        <f>SUM(F64:R64)</f>
        <v>0</v>
      </c>
      <c r="F64" s="91">
        <v>0</v>
      </c>
      <c r="G64" s="91"/>
      <c r="H64" s="91"/>
      <c r="I64" s="91"/>
      <c r="J64" s="91"/>
      <c r="K64" s="91">
        <v>0</v>
      </c>
      <c r="L64" s="91"/>
      <c r="M64" s="91"/>
      <c r="N64" s="91"/>
      <c r="O64" s="91"/>
      <c r="P64" s="34">
        <v>0</v>
      </c>
      <c r="Q64" s="34">
        <v>0</v>
      </c>
      <c r="R64" s="34">
        <v>0</v>
      </c>
      <c r="S64" s="80"/>
    </row>
    <row r="65" spans="1:19" ht="38.25" customHeight="1" x14ac:dyDescent="0.25">
      <c r="A65" s="106"/>
      <c r="B65" s="103"/>
      <c r="C65" s="80"/>
      <c r="D65" s="10" t="s">
        <v>9</v>
      </c>
      <c r="E65" s="48">
        <f>SUM(F65:R65)</f>
        <v>0</v>
      </c>
      <c r="F65" s="91">
        <v>0</v>
      </c>
      <c r="G65" s="91"/>
      <c r="H65" s="91"/>
      <c r="I65" s="91"/>
      <c r="J65" s="91"/>
      <c r="K65" s="91">
        <v>0</v>
      </c>
      <c r="L65" s="91"/>
      <c r="M65" s="91"/>
      <c r="N65" s="91"/>
      <c r="O65" s="91"/>
      <c r="P65" s="34">
        <v>0</v>
      </c>
      <c r="Q65" s="34">
        <v>0</v>
      </c>
      <c r="R65" s="34">
        <v>0</v>
      </c>
      <c r="S65" s="80"/>
    </row>
    <row r="66" spans="1:19" ht="38.25" customHeight="1" x14ac:dyDescent="0.25">
      <c r="A66" s="106"/>
      <c r="B66" s="103"/>
      <c r="C66" s="80"/>
      <c r="D66" s="10" t="s">
        <v>6</v>
      </c>
      <c r="E66" s="48">
        <f>SUM(F66:R66)</f>
        <v>0</v>
      </c>
      <c r="F66" s="91">
        <v>0</v>
      </c>
      <c r="G66" s="91"/>
      <c r="H66" s="91"/>
      <c r="I66" s="91"/>
      <c r="J66" s="91"/>
      <c r="K66" s="91">
        <v>0</v>
      </c>
      <c r="L66" s="91"/>
      <c r="M66" s="91"/>
      <c r="N66" s="91"/>
      <c r="O66" s="91"/>
      <c r="P66" s="34">
        <v>0</v>
      </c>
      <c r="Q66" s="34">
        <v>0</v>
      </c>
      <c r="R66" s="34">
        <v>0</v>
      </c>
      <c r="S66" s="80"/>
    </row>
    <row r="67" spans="1:19" ht="38.25" customHeight="1" x14ac:dyDescent="0.25">
      <c r="A67" s="106"/>
      <c r="B67" s="103"/>
      <c r="C67" s="80"/>
      <c r="D67" s="10" t="s">
        <v>7</v>
      </c>
      <c r="E67" s="48">
        <f>SUM(F67:R67)</f>
        <v>0</v>
      </c>
      <c r="F67" s="91">
        <v>0</v>
      </c>
      <c r="G67" s="91"/>
      <c r="H67" s="91"/>
      <c r="I67" s="91"/>
      <c r="J67" s="91"/>
      <c r="K67" s="91">
        <v>0</v>
      </c>
      <c r="L67" s="91"/>
      <c r="M67" s="91"/>
      <c r="N67" s="91"/>
      <c r="O67" s="91"/>
      <c r="P67" s="34">
        <v>0</v>
      </c>
      <c r="Q67" s="34">
        <v>0</v>
      </c>
      <c r="R67" s="34">
        <v>0</v>
      </c>
      <c r="S67" s="80"/>
    </row>
    <row r="68" spans="1:19" ht="27" customHeight="1" x14ac:dyDescent="0.25">
      <c r="A68" s="106"/>
      <c r="B68" s="103" t="s">
        <v>84</v>
      </c>
      <c r="C68" s="102" t="s">
        <v>52</v>
      </c>
      <c r="D68" s="108" t="s">
        <v>20</v>
      </c>
      <c r="E68" s="104" t="s">
        <v>44</v>
      </c>
      <c r="F68" s="101" t="s">
        <v>4</v>
      </c>
      <c r="G68" s="97" t="s">
        <v>71</v>
      </c>
      <c r="H68" s="97"/>
      <c r="I68" s="97"/>
      <c r="J68" s="97"/>
      <c r="K68" s="80" t="s">
        <v>203</v>
      </c>
      <c r="L68" s="97" t="s">
        <v>71</v>
      </c>
      <c r="M68" s="97"/>
      <c r="N68" s="97"/>
      <c r="O68" s="97"/>
      <c r="P68" s="102" t="s">
        <v>66</v>
      </c>
      <c r="Q68" s="102" t="s">
        <v>67</v>
      </c>
      <c r="R68" s="102" t="s">
        <v>68</v>
      </c>
      <c r="S68" s="80" t="s">
        <v>20</v>
      </c>
    </row>
    <row r="69" spans="1:19" ht="33" customHeight="1" x14ac:dyDescent="0.25">
      <c r="A69" s="106"/>
      <c r="B69" s="103"/>
      <c r="C69" s="102"/>
      <c r="D69" s="108"/>
      <c r="E69" s="104"/>
      <c r="F69" s="101"/>
      <c r="G69" s="12" t="s">
        <v>69</v>
      </c>
      <c r="H69" s="13" t="s">
        <v>72</v>
      </c>
      <c r="I69" s="13" t="s">
        <v>73</v>
      </c>
      <c r="J69" s="13" t="s">
        <v>74</v>
      </c>
      <c r="K69" s="80"/>
      <c r="L69" s="12" t="s">
        <v>289</v>
      </c>
      <c r="M69" s="2" t="s">
        <v>288</v>
      </c>
      <c r="N69" s="2" t="s">
        <v>290</v>
      </c>
      <c r="O69" s="2" t="s">
        <v>291</v>
      </c>
      <c r="P69" s="102"/>
      <c r="Q69" s="102"/>
      <c r="R69" s="102"/>
      <c r="S69" s="80"/>
    </row>
    <row r="70" spans="1:19" ht="27" customHeight="1" x14ac:dyDescent="0.25">
      <c r="A70" s="106"/>
      <c r="B70" s="103"/>
      <c r="C70" s="102"/>
      <c r="D70" s="108"/>
      <c r="E70" s="60">
        <f>R70</f>
        <v>100</v>
      </c>
      <c r="F70" s="27" t="s">
        <v>78</v>
      </c>
      <c r="G70" s="27" t="s">
        <v>78</v>
      </c>
      <c r="H70" s="27" t="s">
        <v>78</v>
      </c>
      <c r="I70" s="27" t="s">
        <v>78</v>
      </c>
      <c r="J70" s="27" t="s">
        <v>78</v>
      </c>
      <c r="K70" s="2">
        <v>100</v>
      </c>
      <c r="L70" s="2" t="s">
        <v>78</v>
      </c>
      <c r="M70" s="2" t="s">
        <v>78</v>
      </c>
      <c r="N70" s="2" t="s">
        <v>78</v>
      </c>
      <c r="O70" s="2">
        <v>100</v>
      </c>
      <c r="P70" s="2">
        <v>100</v>
      </c>
      <c r="Q70" s="13">
        <v>100</v>
      </c>
      <c r="R70" s="13">
        <v>100</v>
      </c>
      <c r="S70" s="80"/>
    </row>
    <row r="71" spans="1:19" ht="19.5" customHeight="1" x14ac:dyDescent="0.25">
      <c r="A71" s="106" t="s">
        <v>27</v>
      </c>
      <c r="B71" s="103" t="s">
        <v>222</v>
      </c>
      <c r="C71" s="80" t="s">
        <v>52</v>
      </c>
      <c r="D71" s="52" t="s">
        <v>8</v>
      </c>
      <c r="E71" s="48">
        <f>SUM(F71:R71)</f>
        <v>0</v>
      </c>
      <c r="F71" s="91">
        <f>SUM(F72:J75)</f>
        <v>0</v>
      </c>
      <c r="G71" s="91"/>
      <c r="H71" s="91"/>
      <c r="I71" s="91"/>
      <c r="J71" s="91"/>
      <c r="K71" s="91">
        <f>SUM(K72:K75)</f>
        <v>0</v>
      </c>
      <c r="L71" s="91"/>
      <c r="M71" s="91"/>
      <c r="N71" s="91"/>
      <c r="O71" s="91"/>
      <c r="P71" s="34">
        <f t="shared" ref="P71:R71" si="23">SUM(P72:P75)</f>
        <v>0</v>
      </c>
      <c r="Q71" s="34">
        <f t="shared" si="23"/>
        <v>0</v>
      </c>
      <c r="R71" s="34">
        <f t="shared" si="23"/>
        <v>0</v>
      </c>
      <c r="S71" s="80" t="s">
        <v>0</v>
      </c>
    </row>
    <row r="72" spans="1:19" ht="38.25" customHeight="1" x14ac:dyDescent="0.25">
      <c r="A72" s="106"/>
      <c r="B72" s="103"/>
      <c r="C72" s="80"/>
      <c r="D72" s="10" t="s">
        <v>10</v>
      </c>
      <c r="E72" s="48">
        <f>SUM(F72:R72)</f>
        <v>0</v>
      </c>
      <c r="F72" s="91">
        <v>0</v>
      </c>
      <c r="G72" s="91"/>
      <c r="H72" s="91"/>
      <c r="I72" s="91"/>
      <c r="J72" s="91"/>
      <c r="K72" s="91">
        <v>0</v>
      </c>
      <c r="L72" s="91"/>
      <c r="M72" s="91"/>
      <c r="N72" s="91"/>
      <c r="O72" s="91"/>
      <c r="P72" s="34">
        <v>0</v>
      </c>
      <c r="Q72" s="34">
        <v>0</v>
      </c>
      <c r="R72" s="34">
        <v>0</v>
      </c>
      <c r="S72" s="80"/>
    </row>
    <row r="73" spans="1:19" ht="38.25" customHeight="1" x14ac:dyDescent="0.25">
      <c r="A73" s="106"/>
      <c r="B73" s="103"/>
      <c r="C73" s="80"/>
      <c r="D73" s="10" t="s">
        <v>9</v>
      </c>
      <c r="E73" s="48">
        <f>SUM(F73:R73)</f>
        <v>0</v>
      </c>
      <c r="F73" s="91">
        <v>0</v>
      </c>
      <c r="G73" s="91"/>
      <c r="H73" s="91"/>
      <c r="I73" s="91"/>
      <c r="J73" s="91"/>
      <c r="K73" s="91">
        <v>0</v>
      </c>
      <c r="L73" s="91"/>
      <c r="M73" s="91"/>
      <c r="N73" s="91"/>
      <c r="O73" s="91"/>
      <c r="P73" s="34">
        <v>0</v>
      </c>
      <c r="Q73" s="34">
        <v>0</v>
      </c>
      <c r="R73" s="34">
        <v>0</v>
      </c>
      <c r="S73" s="80"/>
    </row>
    <row r="74" spans="1:19" ht="38.25" customHeight="1" x14ac:dyDescent="0.25">
      <c r="A74" s="106"/>
      <c r="B74" s="103"/>
      <c r="C74" s="80"/>
      <c r="D74" s="10" t="s">
        <v>6</v>
      </c>
      <c r="E74" s="48">
        <f>SUM(F74:R74)</f>
        <v>0</v>
      </c>
      <c r="F74" s="91">
        <v>0</v>
      </c>
      <c r="G74" s="91"/>
      <c r="H74" s="91"/>
      <c r="I74" s="91"/>
      <c r="J74" s="91"/>
      <c r="K74" s="91">
        <v>0</v>
      </c>
      <c r="L74" s="91"/>
      <c r="M74" s="91"/>
      <c r="N74" s="91"/>
      <c r="O74" s="91"/>
      <c r="P74" s="34">
        <v>0</v>
      </c>
      <c r="Q74" s="34">
        <v>0</v>
      </c>
      <c r="R74" s="34">
        <v>0</v>
      </c>
      <c r="S74" s="80"/>
    </row>
    <row r="75" spans="1:19" ht="38.25" customHeight="1" x14ac:dyDescent="0.25">
      <c r="A75" s="106"/>
      <c r="B75" s="103"/>
      <c r="C75" s="80"/>
      <c r="D75" s="10" t="s">
        <v>7</v>
      </c>
      <c r="E75" s="48">
        <f>SUM(F75:R75)</f>
        <v>0</v>
      </c>
      <c r="F75" s="91">
        <v>0</v>
      </c>
      <c r="G75" s="91"/>
      <c r="H75" s="91"/>
      <c r="I75" s="91"/>
      <c r="J75" s="91"/>
      <c r="K75" s="91">
        <v>0</v>
      </c>
      <c r="L75" s="91"/>
      <c r="M75" s="91"/>
      <c r="N75" s="91"/>
      <c r="O75" s="91"/>
      <c r="P75" s="34">
        <v>0</v>
      </c>
      <c r="Q75" s="34">
        <v>0</v>
      </c>
      <c r="R75" s="34">
        <v>0</v>
      </c>
      <c r="S75" s="80"/>
    </row>
    <row r="76" spans="1:19" ht="24" customHeight="1" x14ac:dyDescent="0.25">
      <c r="A76" s="106"/>
      <c r="B76" s="103" t="s">
        <v>85</v>
      </c>
      <c r="C76" s="102" t="s">
        <v>52</v>
      </c>
      <c r="D76" s="108" t="s">
        <v>20</v>
      </c>
      <c r="E76" s="104" t="s">
        <v>44</v>
      </c>
      <c r="F76" s="101" t="s">
        <v>4</v>
      </c>
      <c r="G76" s="97" t="s">
        <v>71</v>
      </c>
      <c r="H76" s="97"/>
      <c r="I76" s="97"/>
      <c r="J76" s="97"/>
      <c r="K76" s="80" t="s">
        <v>203</v>
      </c>
      <c r="L76" s="97" t="s">
        <v>71</v>
      </c>
      <c r="M76" s="97"/>
      <c r="N76" s="97"/>
      <c r="O76" s="97"/>
      <c r="P76" s="102" t="s">
        <v>66</v>
      </c>
      <c r="Q76" s="102" t="s">
        <v>67</v>
      </c>
      <c r="R76" s="102" t="s">
        <v>68</v>
      </c>
      <c r="S76" s="80" t="s">
        <v>20</v>
      </c>
    </row>
    <row r="77" spans="1:19" ht="36" customHeight="1" x14ac:dyDescent="0.25">
      <c r="A77" s="106"/>
      <c r="B77" s="103"/>
      <c r="C77" s="102"/>
      <c r="D77" s="108"/>
      <c r="E77" s="104"/>
      <c r="F77" s="101"/>
      <c r="G77" s="12" t="s">
        <v>69</v>
      </c>
      <c r="H77" s="13" t="s">
        <v>72</v>
      </c>
      <c r="I77" s="13" t="s">
        <v>73</v>
      </c>
      <c r="J77" s="13" t="s">
        <v>74</v>
      </c>
      <c r="K77" s="80"/>
      <c r="L77" s="12" t="s">
        <v>289</v>
      </c>
      <c r="M77" s="2" t="s">
        <v>288</v>
      </c>
      <c r="N77" s="2" t="s">
        <v>290</v>
      </c>
      <c r="O77" s="2" t="s">
        <v>291</v>
      </c>
      <c r="P77" s="102"/>
      <c r="Q77" s="102"/>
      <c r="R77" s="102"/>
      <c r="S77" s="80"/>
    </row>
    <row r="78" spans="1:19" ht="44.25" customHeight="1" x14ac:dyDescent="0.25">
      <c r="A78" s="106"/>
      <c r="B78" s="103"/>
      <c r="C78" s="102"/>
      <c r="D78" s="108"/>
      <c r="E78" s="60">
        <f>K78+P78+Q78+R78</f>
        <v>22</v>
      </c>
      <c r="F78" s="27" t="s">
        <v>78</v>
      </c>
      <c r="G78" s="12" t="s">
        <v>78</v>
      </c>
      <c r="H78" s="12" t="s">
        <v>78</v>
      </c>
      <c r="I78" s="12" t="s">
        <v>78</v>
      </c>
      <c r="J78" s="27" t="s">
        <v>78</v>
      </c>
      <c r="K78" s="2">
        <v>4</v>
      </c>
      <c r="L78" s="2" t="s">
        <v>78</v>
      </c>
      <c r="M78" s="2" t="s">
        <v>78</v>
      </c>
      <c r="N78" s="2" t="s">
        <v>78</v>
      </c>
      <c r="O78" s="2">
        <v>4</v>
      </c>
      <c r="P78" s="2">
        <v>5</v>
      </c>
      <c r="Q78" s="13">
        <v>6</v>
      </c>
      <c r="R78" s="13">
        <v>7</v>
      </c>
      <c r="S78" s="80"/>
    </row>
    <row r="79" spans="1:19" ht="19.5" customHeight="1" x14ac:dyDescent="0.25">
      <c r="A79" s="106" t="s">
        <v>28</v>
      </c>
      <c r="B79" s="103" t="s">
        <v>176</v>
      </c>
      <c r="C79" s="80" t="s">
        <v>52</v>
      </c>
      <c r="D79" s="52" t="s">
        <v>8</v>
      </c>
      <c r="E79" s="47">
        <f>SUM(F79:R79)</f>
        <v>0</v>
      </c>
      <c r="F79" s="96">
        <f>SUM(F80:J83)</f>
        <v>0</v>
      </c>
      <c r="G79" s="96"/>
      <c r="H79" s="96"/>
      <c r="I79" s="96"/>
      <c r="J79" s="96"/>
      <c r="K79" s="96">
        <f>SUM(K80:K83)</f>
        <v>0</v>
      </c>
      <c r="L79" s="96"/>
      <c r="M79" s="96"/>
      <c r="N79" s="96"/>
      <c r="O79" s="96"/>
      <c r="P79" s="33">
        <f t="shared" ref="P79:R79" si="24">SUM(P80:P83)</f>
        <v>0</v>
      </c>
      <c r="Q79" s="33">
        <f t="shared" si="24"/>
        <v>0</v>
      </c>
      <c r="R79" s="33">
        <f t="shared" si="24"/>
        <v>0</v>
      </c>
      <c r="S79" s="80" t="s">
        <v>0</v>
      </c>
    </row>
    <row r="80" spans="1:19" ht="38.25" customHeight="1" x14ac:dyDescent="0.25">
      <c r="A80" s="106"/>
      <c r="B80" s="103"/>
      <c r="C80" s="80"/>
      <c r="D80" s="10" t="s">
        <v>10</v>
      </c>
      <c r="E80" s="47">
        <f>SUM(F80:R80)</f>
        <v>0</v>
      </c>
      <c r="F80" s="96">
        <f>F85+F112</f>
        <v>0</v>
      </c>
      <c r="G80" s="96"/>
      <c r="H80" s="96"/>
      <c r="I80" s="96"/>
      <c r="J80" s="96"/>
      <c r="K80" s="96">
        <f>K85+K112</f>
        <v>0</v>
      </c>
      <c r="L80" s="96"/>
      <c r="M80" s="96"/>
      <c r="N80" s="96"/>
      <c r="O80" s="96"/>
      <c r="P80" s="33">
        <f>P85+P112</f>
        <v>0</v>
      </c>
      <c r="Q80" s="33">
        <f t="shared" ref="Q80:R80" si="25">Q85+Q112</f>
        <v>0</v>
      </c>
      <c r="R80" s="33">
        <f t="shared" si="25"/>
        <v>0</v>
      </c>
      <c r="S80" s="80"/>
    </row>
    <row r="81" spans="1:19" ht="38.25" customHeight="1" x14ac:dyDescent="0.25">
      <c r="A81" s="106"/>
      <c r="B81" s="103"/>
      <c r="C81" s="80"/>
      <c r="D81" s="10" t="s">
        <v>9</v>
      </c>
      <c r="E81" s="47">
        <f t="shared" ref="E81:E83" si="26">SUM(F81:R81)</f>
        <v>0</v>
      </c>
      <c r="F81" s="96">
        <f t="shared" ref="F81:F83" si="27">F105+F113</f>
        <v>0</v>
      </c>
      <c r="G81" s="96"/>
      <c r="H81" s="96"/>
      <c r="I81" s="96"/>
      <c r="J81" s="96"/>
      <c r="K81" s="96">
        <f t="shared" ref="K81" si="28">K105+K113</f>
        <v>0</v>
      </c>
      <c r="L81" s="96"/>
      <c r="M81" s="96"/>
      <c r="N81" s="96"/>
      <c r="O81" s="96"/>
      <c r="P81" s="33">
        <f t="shared" ref="P81:R81" si="29">P105+P113</f>
        <v>0</v>
      </c>
      <c r="Q81" s="33">
        <f t="shared" si="29"/>
        <v>0</v>
      </c>
      <c r="R81" s="33">
        <f t="shared" si="29"/>
        <v>0</v>
      </c>
      <c r="S81" s="80"/>
    </row>
    <row r="82" spans="1:19" ht="38.25" customHeight="1" x14ac:dyDescent="0.25">
      <c r="A82" s="106"/>
      <c r="B82" s="103"/>
      <c r="C82" s="80"/>
      <c r="D82" s="10" t="s">
        <v>6</v>
      </c>
      <c r="E82" s="47">
        <f t="shared" si="26"/>
        <v>0</v>
      </c>
      <c r="F82" s="96">
        <f t="shared" si="27"/>
        <v>0</v>
      </c>
      <c r="G82" s="96"/>
      <c r="H82" s="96"/>
      <c r="I82" s="96"/>
      <c r="J82" s="96"/>
      <c r="K82" s="96">
        <f t="shared" ref="K82" si="30">K106+K114</f>
        <v>0</v>
      </c>
      <c r="L82" s="96"/>
      <c r="M82" s="96"/>
      <c r="N82" s="96"/>
      <c r="O82" s="96"/>
      <c r="P82" s="33">
        <f t="shared" ref="P82:R82" si="31">P106+P114</f>
        <v>0</v>
      </c>
      <c r="Q82" s="33">
        <f t="shared" si="31"/>
        <v>0</v>
      </c>
      <c r="R82" s="33">
        <f t="shared" si="31"/>
        <v>0</v>
      </c>
      <c r="S82" s="80"/>
    </row>
    <row r="83" spans="1:19" ht="38.25" customHeight="1" x14ac:dyDescent="0.25">
      <c r="A83" s="106"/>
      <c r="B83" s="103"/>
      <c r="C83" s="80"/>
      <c r="D83" s="10" t="s">
        <v>7</v>
      </c>
      <c r="E83" s="47">
        <f t="shared" si="26"/>
        <v>0</v>
      </c>
      <c r="F83" s="96">
        <f t="shared" si="27"/>
        <v>0</v>
      </c>
      <c r="G83" s="96"/>
      <c r="H83" s="96"/>
      <c r="I83" s="96"/>
      <c r="J83" s="96"/>
      <c r="K83" s="96">
        <f t="shared" ref="K83" si="32">K107+K115</f>
        <v>0</v>
      </c>
      <c r="L83" s="96"/>
      <c r="M83" s="96"/>
      <c r="N83" s="96"/>
      <c r="O83" s="96"/>
      <c r="P83" s="33">
        <f t="shared" ref="P83:R83" si="33">P107+P115</f>
        <v>0</v>
      </c>
      <c r="Q83" s="33">
        <f t="shared" si="33"/>
        <v>0</v>
      </c>
      <c r="R83" s="33">
        <f t="shared" si="33"/>
        <v>0</v>
      </c>
      <c r="S83" s="80"/>
    </row>
    <row r="84" spans="1:19" ht="19.5" customHeight="1" x14ac:dyDescent="0.25">
      <c r="A84" s="106" t="s">
        <v>29</v>
      </c>
      <c r="B84" s="103" t="s">
        <v>64</v>
      </c>
      <c r="C84" s="80" t="s">
        <v>52</v>
      </c>
      <c r="D84" s="52" t="s">
        <v>8</v>
      </c>
      <c r="E84" s="48">
        <f>SUM(F84:R84)</f>
        <v>0</v>
      </c>
      <c r="F84" s="91">
        <f>SUM(F85:J88)</f>
        <v>0</v>
      </c>
      <c r="G84" s="91"/>
      <c r="H84" s="91"/>
      <c r="I84" s="91"/>
      <c r="J84" s="91"/>
      <c r="K84" s="91">
        <f>SUM(K85:K88)</f>
        <v>0</v>
      </c>
      <c r="L84" s="91"/>
      <c r="M84" s="91"/>
      <c r="N84" s="91"/>
      <c r="O84" s="91"/>
      <c r="P84" s="34">
        <f t="shared" ref="P84:R84" si="34">SUM(P85:P88)</f>
        <v>0</v>
      </c>
      <c r="Q84" s="34">
        <f t="shared" si="34"/>
        <v>0</v>
      </c>
      <c r="R84" s="34">
        <f t="shared" si="34"/>
        <v>0</v>
      </c>
      <c r="S84" s="80" t="s">
        <v>0</v>
      </c>
    </row>
    <row r="85" spans="1:19" ht="38.25" customHeight="1" x14ac:dyDescent="0.25">
      <c r="A85" s="106"/>
      <c r="B85" s="103"/>
      <c r="C85" s="80"/>
      <c r="D85" s="10" t="s">
        <v>10</v>
      </c>
      <c r="E85" s="48">
        <f>SUM(F85:R85)</f>
        <v>0</v>
      </c>
      <c r="F85" s="91">
        <v>0</v>
      </c>
      <c r="G85" s="91"/>
      <c r="H85" s="91"/>
      <c r="I85" s="91"/>
      <c r="J85" s="91"/>
      <c r="K85" s="91">
        <v>0</v>
      </c>
      <c r="L85" s="91"/>
      <c r="M85" s="91"/>
      <c r="N85" s="91"/>
      <c r="O85" s="91"/>
      <c r="P85" s="34">
        <v>0</v>
      </c>
      <c r="Q85" s="34">
        <v>0</v>
      </c>
      <c r="R85" s="34">
        <v>0</v>
      </c>
      <c r="S85" s="80"/>
    </row>
    <row r="86" spans="1:19" ht="38.25" customHeight="1" x14ac:dyDescent="0.25">
      <c r="A86" s="106"/>
      <c r="B86" s="103"/>
      <c r="C86" s="80"/>
      <c r="D86" s="10" t="s">
        <v>9</v>
      </c>
      <c r="E86" s="48">
        <f>SUM(F86:R86)</f>
        <v>0</v>
      </c>
      <c r="F86" s="91">
        <v>0</v>
      </c>
      <c r="G86" s="91"/>
      <c r="H86" s="91"/>
      <c r="I86" s="91"/>
      <c r="J86" s="91"/>
      <c r="K86" s="91">
        <v>0</v>
      </c>
      <c r="L86" s="91"/>
      <c r="M86" s="91"/>
      <c r="N86" s="91"/>
      <c r="O86" s="91"/>
      <c r="P86" s="34">
        <v>0</v>
      </c>
      <c r="Q86" s="34">
        <v>0</v>
      </c>
      <c r="R86" s="34">
        <v>0</v>
      </c>
      <c r="S86" s="80"/>
    </row>
    <row r="87" spans="1:19" ht="38.25" customHeight="1" x14ac:dyDescent="0.25">
      <c r="A87" s="106"/>
      <c r="B87" s="103"/>
      <c r="C87" s="80"/>
      <c r="D87" s="10" t="s">
        <v>6</v>
      </c>
      <c r="E87" s="48">
        <f>SUM(F87:R87)</f>
        <v>0</v>
      </c>
      <c r="F87" s="91">
        <v>0</v>
      </c>
      <c r="G87" s="91"/>
      <c r="H87" s="91"/>
      <c r="I87" s="91"/>
      <c r="J87" s="91"/>
      <c r="K87" s="91">
        <v>0</v>
      </c>
      <c r="L87" s="91"/>
      <c r="M87" s="91"/>
      <c r="N87" s="91"/>
      <c r="O87" s="91"/>
      <c r="P87" s="34">
        <v>0</v>
      </c>
      <c r="Q87" s="34">
        <v>0</v>
      </c>
      <c r="R87" s="34">
        <v>0</v>
      </c>
      <c r="S87" s="80"/>
    </row>
    <row r="88" spans="1:19" ht="38.25" customHeight="1" x14ac:dyDescent="0.25">
      <c r="A88" s="106"/>
      <c r="B88" s="103"/>
      <c r="C88" s="80"/>
      <c r="D88" s="10" t="s">
        <v>7</v>
      </c>
      <c r="E88" s="48">
        <f>SUM(F88:R88)</f>
        <v>0</v>
      </c>
      <c r="F88" s="91">
        <v>0</v>
      </c>
      <c r="G88" s="91"/>
      <c r="H88" s="91"/>
      <c r="I88" s="91"/>
      <c r="J88" s="91"/>
      <c r="K88" s="91">
        <v>0</v>
      </c>
      <c r="L88" s="91"/>
      <c r="M88" s="91"/>
      <c r="N88" s="91"/>
      <c r="O88" s="91"/>
      <c r="P88" s="34">
        <v>0</v>
      </c>
      <c r="Q88" s="34">
        <v>0</v>
      </c>
      <c r="R88" s="34">
        <v>0</v>
      </c>
      <c r="S88" s="80"/>
    </row>
    <row r="89" spans="1:19" ht="27" customHeight="1" x14ac:dyDescent="0.25">
      <c r="A89" s="106"/>
      <c r="B89" s="103" t="s">
        <v>84</v>
      </c>
      <c r="C89" s="102" t="s">
        <v>52</v>
      </c>
      <c r="D89" s="108" t="s">
        <v>20</v>
      </c>
      <c r="E89" s="104" t="s">
        <v>44</v>
      </c>
      <c r="F89" s="101" t="s">
        <v>4</v>
      </c>
      <c r="G89" s="97" t="s">
        <v>71</v>
      </c>
      <c r="H89" s="97"/>
      <c r="I89" s="97"/>
      <c r="J89" s="97"/>
      <c r="K89" s="80" t="s">
        <v>203</v>
      </c>
      <c r="L89" s="97" t="s">
        <v>71</v>
      </c>
      <c r="M89" s="97"/>
      <c r="N89" s="97"/>
      <c r="O89" s="97"/>
      <c r="P89" s="102" t="s">
        <v>66</v>
      </c>
      <c r="Q89" s="102" t="s">
        <v>67</v>
      </c>
      <c r="R89" s="102" t="s">
        <v>68</v>
      </c>
      <c r="S89" s="80" t="s">
        <v>20</v>
      </c>
    </row>
    <row r="90" spans="1:19" ht="33" customHeight="1" x14ac:dyDescent="0.25">
      <c r="A90" s="106"/>
      <c r="B90" s="103"/>
      <c r="C90" s="102"/>
      <c r="D90" s="108"/>
      <c r="E90" s="104"/>
      <c r="F90" s="101"/>
      <c r="G90" s="12" t="s">
        <v>69</v>
      </c>
      <c r="H90" s="13" t="s">
        <v>72</v>
      </c>
      <c r="I90" s="13" t="s">
        <v>73</v>
      </c>
      <c r="J90" s="13" t="s">
        <v>74</v>
      </c>
      <c r="K90" s="80"/>
      <c r="L90" s="12" t="s">
        <v>289</v>
      </c>
      <c r="M90" s="2" t="s">
        <v>288</v>
      </c>
      <c r="N90" s="2" t="s">
        <v>290</v>
      </c>
      <c r="O90" s="2" t="s">
        <v>291</v>
      </c>
      <c r="P90" s="102"/>
      <c r="Q90" s="102"/>
      <c r="R90" s="102"/>
      <c r="S90" s="80"/>
    </row>
    <row r="91" spans="1:19" ht="27" customHeight="1" x14ac:dyDescent="0.25">
      <c r="A91" s="106"/>
      <c r="B91" s="103"/>
      <c r="C91" s="102"/>
      <c r="D91" s="108"/>
      <c r="E91" s="60">
        <v>100</v>
      </c>
      <c r="F91" s="27">
        <v>100</v>
      </c>
      <c r="G91" s="27" t="s">
        <v>78</v>
      </c>
      <c r="H91" s="27" t="s">
        <v>78</v>
      </c>
      <c r="I91" s="27" t="s">
        <v>78</v>
      </c>
      <c r="J91" s="27">
        <v>100</v>
      </c>
      <c r="K91" s="2" t="s">
        <v>78</v>
      </c>
      <c r="L91" s="2" t="s">
        <v>78</v>
      </c>
      <c r="M91" s="2" t="s">
        <v>78</v>
      </c>
      <c r="N91" s="2" t="s">
        <v>78</v>
      </c>
      <c r="O91" s="2" t="s">
        <v>78</v>
      </c>
      <c r="P91" s="2" t="s">
        <v>78</v>
      </c>
      <c r="Q91" s="13" t="s">
        <v>78</v>
      </c>
      <c r="R91" s="13" t="s">
        <v>78</v>
      </c>
      <c r="S91" s="80"/>
    </row>
    <row r="92" spans="1:19" ht="19.5" customHeight="1" x14ac:dyDescent="0.25">
      <c r="A92" s="106" t="s">
        <v>30</v>
      </c>
      <c r="B92" s="103" t="s">
        <v>65</v>
      </c>
      <c r="C92" s="80" t="s">
        <v>52</v>
      </c>
      <c r="D92" s="52" t="s">
        <v>8</v>
      </c>
      <c r="E92" s="48">
        <f>SUM(F92:R92)</f>
        <v>0</v>
      </c>
      <c r="F92" s="91">
        <f>SUM(F93:J96)</f>
        <v>0</v>
      </c>
      <c r="G92" s="91"/>
      <c r="H92" s="91"/>
      <c r="I92" s="91"/>
      <c r="J92" s="91"/>
      <c r="K92" s="91">
        <f>SUM(K93:K96)</f>
        <v>0</v>
      </c>
      <c r="L92" s="91"/>
      <c r="M92" s="91"/>
      <c r="N92" s="91"/>
      <c r="O92" s="91"/>
      <c r="P92" s="34">
        <f t="shared" ref="P92:R92" si="35">SUM(P93:P96)</f>
        <v>0</v>
      </c>
      <c r="Q92" s="34">
        <f t="shared" si="35"/>
        <v>0</v>
      </c>
      <c r="R92" s="34">
        <f t="shared" si="35"/>
        <v>0</v>
      </c>
      <c r="S92" s="80" t="s">
        <v>0</v>
      </c>
    </row>
    <row r="93" spans="1:19" ht="38.25" customHeight="1" x14ac:dyDescent="0.25">
      <c r="A93" s="106"/>
      <c r="B93" s="103"/>
      <c r="C93" s="80"/>
      <c r="D93" s="10" t="s">
        <v>10</v>
      </c>
      <c r="E93" s="48">
        <f>SUM(F93:R93)</f>
        <v>0</v>
      </c>
      <c r="F93" s="91">
        <v>0</v>
      </c>
      <c r="G93" s="91"/>
      <c r="H93" s="91"/>
      <c r="I93" s="91"/>
      <c r="J93" s="91"/>
      <c r="K93" s="91">
        <v>0</v>
      </c>
      <c r="L93" s="91"/>
      <c r="M93" s="91"/>
      <c r="N93" s="91"/>
      <c r="O93" s="91"/>
      <c r="P93" s="34">
        <v>0</v>
      </c>
      <c r="Q93" s="34">
        <v>0</v>
      </c>
      <c r="R93" s="34">
        <v>0</v>
      </c>
      <c r="S93" s="80"/>
    </row>
    <row r="94" spans="1:19" ht="38.25" customHeight="1" x14ac:dyDescent="0.25">
      <c r="A94" s="106"/>
      <c r="B94" s="103"/>
      <c r="C94" s="80"/>
      <c r="D94" s="10" t="s">
        <v>9</v>
      </c>
      <c r="E94" s="48">
        <f>SUM(F94:R94)</f>
        <v>0</v>
      </c>
      <c r="F94" s="91">
        <v>0</v>
      </c>
      <c r="G94" s="91"/>
      <c r="H94" s="91"/>
      <c r="I94" s="91"/>
      <c r="J94" s="91"/>
      <c r="K94" s="91">
        <v>0</v>
      </c>
      <c r="L94" s="91"/>
      <c r="M94" s="91"/>
      <c r="N94" s="91"/>
      <c r="O94" s="91"/>
      <c r="P94" s="34">
        <v>0</v>
      </c>
      <c r="Q94" s="34">
        <v>0</v>
      </c>
      <c r="R94" s="34">
        <v>0</v>
      </c>
      <c r="S94" s="80"/>
    </row>
    <row r="95" spans="1:19" ht="38.25" customHeight="1" x14ac:dyDescent="0.25">
      <c r="A95" s="106"/>
      <c r="B95" s="103"/>
      <c r="C95" s="80"/>
      <c r="D95" s="10" t="s">
        <v>6</v>
      </c>
      <c r="E95" s="48">
        <f>SUM(F95:R95)</f>
        <v>0</v>
      </c>
      <c r="F95" s="91">
        <v>0</v>
      </c>
      <c r="G95" s="91"/>
      <c r="H95" s="91"/>
      <c r="I95" s="91"/>
      <c r="J95" s="91"/>
      <c r="K95" s="91">
        <v>0</v>
      </c>
      <c r="L95" s="91"/>
      <c r="M95" s="91"/>
      <c r="N95" s="91"/>
      <c r="O95" s="91"/>
      <c r="P95" s="34">
        <v>0</v>
      </c>
      <c r="Q95" s="34">
        <v>0</v>
      </c>
      <c r="R95" s="34">
        <v>0</v>
      </c>
      <c r="S95" s="80"/>
    </row>
    <row r="96" spans="1:19" ht="38.25" customHeight="1" x14ac:dyDescent="0.25">
      <c r="A96" s="106"/>
      <c r="B96" s="103"/>
      <c r="C96" s="80"/>
      <c r="D96" s="10" t="s">
        <v>7</v>
      </c>
      <c r="E96" s="48">
        <f>SUM(F96:R96)</f>
        <v>0</v>
      </c>
      <c r="F96" s="91">
        <v>0</v>
      </c>
      <c r="G96" s="91"/>
      <c r="H96" s="91"/>
      <c r="I96" s="91"/>
      <c r="J96" s="91"/>
      <c r="K96" s="91">
        <v>0</v>
      </c>
      <c r="L96" s="91"/>
      <c r="M96" s="91"/>
      <c r="N96" s="91"/>
      <c r="O96" s="91"/>
      <c r="P96" s="34">
        <v>0</v>
      </c>
      <c r="Q96" s="34">
        <v>0</v>
      </c>
      <c r="R96" s="34">
        <v>0</v>
      </c>
      <c r="S96" s="80"/>
    </row>
    <row r="97" spans="1:19" ht="24" customHeight="1" x14ac:dyDescent="0.25">
      <c r="A97" s="106"/>
      <c r="B97" s="103" t="s">
        <v>85</v>
      </c>
      <c r="C97" s="102" t="s">
        <v>52</v>
      </c>
      <c r="D97" s="108" t="s">
        <v>20</v>
      </c>
      <c r="E97" s="104" t="s">
        <v>44</v>
      </c>
      <c r="F97" s="101" t="s">
        <v>4</v>
      </c>
      <c r="G97" s="97" t="s">
        <v>71</v>
      </c>
      <c r="H97" s="97"/>
      <c r="I97" s="97"/>
      <c r="J97" s="97"/>
      <c r="K97" s="80" t="s">
        <v>203</v>
      </c>
      <c r="L97" s="97" t="s">
        <v>71</v>
      </c>
      <c r="M97" s="97"/>
      <c r="N97" s="97"/>
      <c r="O97" s="97"/>
      <c r="P97" s="102" t="s">
        <v>66</v>
      </c>
      <c r="Q97" s="102" t="s">
        <v>67</v>
      </c>
      <c r="R97" s="102" t="s">
        <v>68</v>
      </c>
      <c r="S97" s="80" t="s">
        <v>20</v>
      </c>
    </row>
    <row r="98" spans="1:19" ht="40.5" customHeight="1" x14ac:dyDescent="0.25">
      <c r="A98" s="106"/>
      <c r="B98" s="103"/>
      <c r="C98" s="102"/>
      <c r="D98" s="108"/>
      <c r="E98" s="104"/>
      <c r="F98" s="101"/>
      <c r="G98" s="12" t="s">
        <v>69</v>
      </c>
      <c r="H98" s="13" t="s">
        <v>72</v>
      </c>
      <c r="I98" s="13" t="s">
        <v>73</v>
      </c>
      <c r="J98" s="13" t="s">
        <v>74</v>
      </c>
      <c r="K98" s="80"/>
      <c r="L98" s="12" t="s">
        <v>289</v>
      </c>
      <c r="M98" s="2" t="s">
        <v>288</v>
      </c>
      <c r="N98" s="2" t="s">
        <v>290</v>
      </c>
      <c r="O98" s="2" t="s">
        <v>291</v>
      </c>
      <c r="P98" s="102"/>
      <c r="Q98" s="102"/>
      <c r="R98" s="102"/>
      <c r="S98" s="80"/>
    </row>
    <row r="99" spans="1:19" ht="44.25" customHeight="1" x14ac:dyDescent="0.25">
      <c r="A99" s="106"/>
      <c r="B99" s="103"/>
      <c r="C99" s="102"/>
      <c r="D99" s="108"/>
      <c r="E99" s="60">
        <v>3</v>
      </c>
      <c r="F99" s="27">
        <v>3</v>
      </c>
      <c r="G99" s="12" t="s">
        <v>78</v>
      </c>
      <c r="H99" s="12" t="s">
        <v>78</v>
      </c>
      <c r="I99" s="12" t="s">
        <v>78</v>
      </c>
      <c r="J99" s="27">
        <v>3</v>
      </c>
      <c r="K99" s="2" t="s">
        <v>78</v>
      </c>
      <c r="L99" s="2" t="s">
        <v>78</v>
      </c>
      <c r="M99" s="2" t="s">
        <v>78</v>
      </c>
      <c r="N99" s="2" t="s">
        <v>78</v>
      </c>
      <c r="O99" s="2" t="s">
        <v>78</v>
      </c>
      <c r="P99" s="2" t="s">
        <v>78</v>
      </c>
      <c r="Q99" s="13" t="s">
        <v>78</v>
      </c>
      <c r="R99" s="13" t="s">
        <v>78</v>
      </c>
      <c r="S99" s="80"/>
    </row>
    <row r="100" spans="1:19" ht="25.5" customHeight="1" x14ac:dyDescent="0.25">
      <c r="A100" s="106"/>
      <c r="B100" s="73" t="s">
        <v>21</v>
      </c>
      <c r="C100" s="110" t="s">
        <v>52</v>
      </c>
      <c r="D100" s="51" t="s">
        <v>8</v>
      </c>
      <c r="E100" s="47">
        <f>SUM(F100:R100)</f>
        <v>0</v>
      </c>
      <c r="F100" s="96">
        <f>SUM(F101:J104)</f>
        <v>0</v>
      </c>
      <c r="G100" s="96"/>
      <c r="H100" s="96"/>
      <c r="I100" s="96"/>
      <c r="J100" s="96"/>
      <c r="K100" s="96">
        <f>SUM(K101:K104)</f>
        <v>0</v>
      </c>
      <c r="L100" s="96"/>
      <c r="M100" s="96"/>
      <c r="N100" s="96"/>
      <c r="O100" s="96"/>
      <c r="P100" s="33">
        <f t="shared" ref="P100:R100" si="36">SUM(P101:P104)</f>
        <v>0</v>
      </c>
      <c r="Q100" s="33">
        <f t="shared" si="36"/>
        <v>0</v>
      </c>
      <c r="R100" s="33">
        <f t="shared" si="36"/>
        <v>0</v>
      </c>
      <c r="S100" s="80"/>
    </row>
    <row r="101" spans="1:19" ht="38.25" customHeight="1" x14ac:dyDescent="0.25">
      <c r="A101" s="106"/>
      <c r="B101" s="73"/>
      <c r="C101" s="110"/>
      <c r="D101" s="23" t="s">
        <v>10</v>
      </c>
      <c r="E101" s="47">
        <f>SUM(F101:R101)</f>
        <v>0</v>
      </c>
      <c r="F101" s="96">
        <f>F6+F59+F80</f>
        <v>0</v>
      </c>
      <c r="G101" s="96"/>
      <c r="H101" s="96"/>
      <c r="I101" s="96"/>
      <c r="J101" s="96"/>
      <c r="K101" s="96">
        <f>K6+K59+K80</f>
        <v>0</v>
      </c>
      <c r="L101" s="96"/>
      <c r="M101" s="96"/>
      <c r="N101" s="96"/>
      <c r="O101" s="96"/>
      <c r="P101" s="33">
        <f>P6+P59+P80</f>
        <v>0</v>
      </c>
      <c r="Q101" s="33">
        <f t="shared" ref="Q101:R101" si="37">Q6+Q59+Q80</f>
        <v>0</v>
      </c>
      <c r="R101" s="33">
        <f t="shared" si="37"/>
        <v>0</v>
      </c>
      <c r="S101" s="80"/>
    </row>
    <row r="102" spans="1:19" ht="38.25" customHeight="1" x14ac:dyDescent="0.25">
      <c r="A102" s="106"/>
      <c r="B102" s="73"/>
      <c r="C102" s="110"/>
      <c r="D102" s="23" t="s">
        <v>9</v>
      </c>
      <c r="E102" s="47">
        <f t="shared" ref="E102:E104" si="38">SUM(F102:R102)</f>
        <v>0</v>
      </c>
      <c r="F102" s="96">
        <f t="shared" ref="F102:F104" si="39">F7+F60+F81</f>
        <v>0</v>
      </c>
      <c r="G102" s="96"/>
      <c r="H102" s="96"/>
      <c r="I102" s="96"/>
      <c r="J102" s="96"/>
      <c r="K102" s="96">
        <f t="shared" ref="K102:K104" si="40">K7+K60+K81</f>
        <v>0</v>
      </c>
      <c r="L102" s="96"/>
      <c r="M102" s="96"/>
      <c r="N102" s="96"/>
      <c r="O102" s="96"/>
      <c r="P102" s="33">
        <f t="shared" ref="P102:R104" si="41">P7+P60+P81</f>
        <v>0</v>
      </c>
      <c r="Q102" s="33">
        <f t="shared" si="41"/>
        <v>0</v>
      </c>
      <c r="R102" s="33">
        <f t="shared" si="41"/>
        <v>0</v>
      </c>
      <c r="S102" s="80"/>
    </row>
    <row r="103" spans="1:19" ht="38.25" customHeight="1" x14ac:dyDescent="0.25">
      <c r="A103" s="106"/>
      <c r="B103" s="73"/>
      <c r="C103" s="110"/>
      <c r="D103" s="23" t="s">
        <v>6</v>
      </c>
      <c r="E103" s="47">
        <f t="shared" si="38"/>
        <v>0</v>
      </c>
      <c r="F103" s="96">
        <f t="shared" si="39"/>
        <v>0</v>
      </c>
      <c r="G103" s="96"/>
      <c r="H103" s="96"/>
      <c r="I103" s="96"/>
      <c r="J103" s="96"/>
      <c r="K103" s="96">
        <f t="shared" si="40"/>
        <v>0</v>
      </c>
      <c r="L103" s="96"/>
      <c r="M103" s="96"/>
      <c r="N103" s="96"/>
      <c r="O103" s="96"/>
      <c r="P103" s="33">
        <f t="shared" si="41"/>
        <v>0</v>
      </c>
      <c r="Q103" s="33">
        <f t="shared" si="41"/>
        <v>0</v>
      </c>
      <c r="R103" s="33">
        <f t="shared" si="41"/>
        <v>0</v>
      </c>
      <c r="S103" s="80"/>
    </row>
    <row r="104" spans="1:19" ht="38.25" customHeight="1" x14ac:dyDescent="0.25">
      <c r="A104" s="106"/>
      <c r="B104" s="73"/>
      <c r="C104" s="110"/>
      <c r="D104" s="23" t="s">
        <v>7</v>
      </c>
      <c r="E104" s="47">
        <f t="shared" si="38"/>
        <v>0</v>
      </c>
      <c r="F104" s="96">
        <f t="shared" si="39"/>
        <v>0</v>
      </c>
      <c r="G104" s="96"/>
      <c r="H104" s="96"/>
      <c r="I104" s="96"/>
      <c r="J104" s="96"/>
      <c r="K104" s="96">
        <f t="shared" si="40"/>
        <v>0</v>
      </c>
      <c r="L104" s="96"/>
      <c r="M104" s="96"/>
      <c r="N104" s="96"/>
      <c r="O104" s="96"/>
      <c r="P104" s="33">
        <f t="shared" si="41"/>
        <v>0</v>
      </c>
      <c r="Q104" s="33">
        <f t="shared" si="41"/>
        <v>0</v>
      </c>
      <c r="R104" s="33">
        <f t="shared" si="41"/>
        <v>0</v>
      </c>
      <c r="S104" s="80"/>
    </row>
  </sheetData>
  <mergeCells count="328">
    <mergeCell ref="S92:S96"/>
    <mergeCell ref="S97:S99"/>
    <mergeCell ref="B97:B99"/>
    <mergeCell ref="C97:C99"/>
    <mergeCell ref="D97:D99"/>
    <mergeCell ref="E97:E98"/>
    <mergeCell ref="A92:A99"/>
    <mergeCell ref="A100:A104"/>
    <mergeCell ref="Q89:Q90"/>
    <mergeCell ref="R89:R90"/>
    <mergeCell ref="P89:P90"/>
    <mergeCell ref="S100:S104"/>
    <mergeCell ref="F100:J100"/>
    <mergeCell ref="F101:J101"/>
    <mergeCell ref="F102:J102"/>
    <mergeCell ref="F103:J103"/>
    <mergeCell ref="F104:J104"/>
    <mergeCell ref="R97:R98"/>
    <mergeCell ref="F92:J92"/>
    <mergeCell ref="F93:J93"/>
    <mergeCell ref="F94:J94"/>
    <mergeCell ref="F95:J95"/>
    <mergeCell ref="F96:J96"/>
    <mergeCell ref="F97:F98"/>
    <mergeCell ref="G97:J97"/>
    <mergeCell ref="K97:K98"/>
    <mergeCell ref="P97:P98"/>
    <mergeCell ref="Q97:Q98"/>
    <mergeCell ref="F58:J58"/>
    <mergeCell ref="F59:J59"/>
    <mergeCell ref="F60:J60"/>
    <mergeCell ref="F61:J61"/>
    <mergeCell ref="F62:J62"/>
    <mergeCell ref="F84:J84"/>
    <mergeCell ref="F85:J85"/>
    <mergeCell ref="F86:J86"/>
    <mergeCell ref="F87:J87"/>
    <mergeCell ref="F88:J88"/>
    <mergeCell ref="K92:O92"/>
    <mergeCell ref="K93:O93"/>
    <mergeCell ref="K94:O94"/>
    <mergeCell ref="K95:O95"/>
    <mergeCell ref="K96:O96"/>
    <mergeCell ref="Q68:Q69"/>
    <mergeCell ref="P76:P77"/>
    <mergeCell ref="Q76:Q77"/>
    <mergeCell ref="F63:J63"/>
    <mergeCell ref="R55:R56"/>
    <mergeCell ref="S55:S57"/>
    <mergeCell ref="A50:A57"/>
    <mergeCell ref="S50:S54"/>
    <mergeCell ref="F50:J50"/>
    <mergeCell ref="F51:J51"/>
    <mergeCell ref="F52:J52"/>
    <mergeCell ref="F53:J53"/>
    <mergeCell ref="F54:J54"/>
    <mergeCell ref="F55:F56"/>
    <mergeCell ref="G55:J55"/>
    <mergeCell ref="K55:K56"/>
    <mergeCell ref="P55:P56"/>
    <mergeCell ref="Q55:Q56"/>
    <mergeCell ref="K50:O50"/>
    <mergeCell ref="K51:O51"/>
    <mergeCell ref="K52:O52"/>
    <mergeCell ref="K53:O53"/>
    <mergeCell ref="K54:O54"/>
    <mergeCell ref="A84:A91"/>
    <mergeCell ref="S58:S62"/>
    <mergeCell ref="B89:B91"/>
    <mergeCell ref="C89:C91"/>
    <mergeCell ref="D89:D91"/>
    <mergeCell ref="E89:E90"/>
    <mergeCell ref="F89:F90"/>
    <mergeCell ref="G89:J89"/>
    <mergeCell ref="K89:K90"/>
    <mergeCell ref="A58:A62"/>
    <mergeCell ref="S84:S88"/>
    <mergeCell ref="S89:S91"/>
    <mergeCell ref="K58:O58"/>
    <mergeCell ref="K59:O59"/>
    <mergeCell ref="K60:O60"/>
    <mergeCell ref="K61:O61"/>
    <mergeCell ref="K62:O62"/>
    <mergeCell ref="K84:O84"/>
    <mergeCell ref="K85:O85"/>
    <mergeCell ref="K86:O86"/>
    <mergeCell ref="K87:O87"/>
    <mergeCell ref="K88:O88"/>
    <mergeCell ref="A63:A70"/>
    <mergeCell ref="B63:B67"/>
    <mergeCell ref="Q47:Q48"/>
    <mergeCell ref="R47:R48"/>
    <mergeCell ref="S47:S49"/>
    <mergeCell ref="F42:J42"/>
    <mergeCell ref="F43:J43"/>
    <mergeCell ref="F44:J44"/>
    <mergeCell ref="F45:J45"/>
    <mergeCell ref="F46:J46"/>
    <mergeCell ref="Q39:Q40"/>
    <mergeCell ref="R39:R40"/>
    <mergeCell ref="S39:S41"/>
    <mergeCell ref="K47:K48"/>
    <mergeCell ref="P47:P48"/>
    <mergeCell ref="P39:P40"/>
    <mergeCell ref="F47:F48"/>
    <mergeCell ref="G47:J47"/>
    <mergeCell ref="S42:S46"/>
    <mergeCell ref="K44:O44"/>
    <mergeCell ref="K45:O45"/>
    <mergeCell ref="K46:O46"/>
    <mergeCell ref="A26:A33"/>
    <mergeCell ref="S26:S30"/>
    <mergeCell ref="F26:J26"/>
    <mergeCell ref="F27:J27"/>
    <mergeCell ref="F28:J28"/>
    <mergeCell ref="F29:J29"/>
    <mergeCell ref="F30:J30"/>
    <mergeCell ref="Q31:Q32"/>
    <mergeCell ref="B31:B33"/>
    <mergeCell ref="C31:C33"/>
    <mergeCell ref="D31:D33"/>
    <mergeCell ref="F31:F32"/>
    <mergeCell ref="G31:J31"/>
    <mergeCell ref="R31:R32"/>
    <mergeCell ref="B26:B30"/>
    <mergeCell ref="E31:E32"/>
    <mergeCell ref="K31:K32"/>
    <mergeCell ref="P31:P32"/>
    <mergeCell ref="A10:A17"/>
    <mergeCell ref="F18:J18"/>
    <mergeCell ref="F19:J19"/>
    <mergeCell ref="F20:J20"/>
    <mergeCell ref="F21:J21"/>
    <mergeCell ref="F22:J22"/>
    <mergeCell ref="Q15:Q16"/>
    <mergeCell ref="R15:R16"/>
    <mergeCell ref="S15:S17"/>
    <mergeCell ref="F10:J10"/>
    <mergeCell ref="F11:J11"/>
    <mergeCell ref="E15:E16"/>
    <mergeCell ref="F15:F16"/>
    <mergeCell ref="G15:J15"/>
    <mergeCell ref="K15:K16"/>
    <mergeCell ref="P15:P16"/>
    <mergeCell ref="B15:B17"/>
    <mergeCell ref="C15:C17"/>
    <mergeCell ref="B10:B14"/>
    <mergeCell ref="C10:C14"/>
    <mergeCell ref="S10:S14"/>
    <mergeCell ref="L15:O15"/>
    <mergeCell ref="K18:O18"/>
    <mergeCell ref="K19:O19"/>
    <mergeCell ref="K3:O3"/>
    <mergeCell ref="K4:O4"/>
    <mergeCell ref="K5:O5"/>
    <mergeCell ref="K6:O6"/>
    <mergeCell ref="K7:O7"/>
    <mergeCell ref="K8:O8"/>
    <mergeCell ref="K9:O9"/>
    <mergeCell ref="K10:O10"/>
    <mergeCell ref="K11:O11"/>
    <mergeCell ref="F4:J4"/>
    <mergeCell ref="F5:J5"/>
    <mergeCell ref="F6:J6"/>
    <mergeCell ref="F7:J7"/>
    <mergeCell ref="F8:J8"/>
    <mergeCell ref="F9:J9"/>
    <mergeCell ref="Q23:Q24"/>
    <mergeCell ref="R23:R24"/>
    <mergeCell ref="F12:J12"/>
    <mergeCell ref="F13:J13"/>
    <mergeCell ref="F14:J14"/>
    <mergeCell ref="K12:O12"/>
    <mergeCell ref="K13:O13"/>
    <mergeCell ref="K14:O14"/>
    <mergeCell ref="F23:F24"/>
    <mergeCell ref="G23:J23"/>
    <mergeCell ref="K23:K24"/>
    <mergeCell ref="P23:P24"/>
    <mergeCell ref="K20:O20"/>
    <mergeCell ref="K21:O21"/>
    <mergeCell ref="K22:O22"/>
    <mergeCell ref="A42:A49"/>
    <mergeCell ref="B55:B57"/>
    <mergeCell ref="C55:C57"/>
    <mergeCell ref="D55:D57"/>
    <mergeCell ref="E55:E56"/>
    <mergeCell ref="B58:B62"/>
    <mergeCell ref="C58:C62"/>
    <mergeCell ref="C39:C41"/>
    <mergeCell ref="D39:D41"/>
    <mergeCell ref="E39:E40"/>
    <mergeCell ref="B42:B46"/>
    <mergeCell ref="C42:C46"/>
    <mergeCell ref="B39:B41"/>
    <mergeCell ref="E47:E48"/>
    <mergeCell ref="A34:A41"/>
    <mergeCell ref="B34:B38"/>
    <mergeCell ref="C34:C38"/>
    <mergeCell ref="A18:A25"/>
    <mergeCell ref="A1:S1"/>
    <mergeCell ref="S18:S22"/>
    <mergeCell ref="C18:C22"/>
    <mergeCell ref="B18:B22"/>
    <mergeCell ref="F39:F40"/>
    <mergeCell ref="G39:J39"/>
    <mergeCell ref="K39:K40"/>
    <mergeCell ref="C26:C30"/>
    <mergeCell ref="D15:D17"/>
    <mergeCell ref="A2:A3"/>
    <mergeCell ref="B2:B3"/>
    <mergeCell ref="C2:C3"/>
    <mergeCell ref="D2:D3"/>
    <mergeCell ref="E2:E3"/>
    <mergeCell ref="S2:S3"/>
    <mergeCell ref="A5:A9"/>
    <mergeCell ref="B5:B9"/>
    <mergeCell ref="C5:C9"/>
    <mergeCell ref="S5:S9"/>
    <mergeCell ref="D23:D25"/>
    <mergeCell ref="E23:E24"/>
    <mergeCell ref="F2:R2"/>
    <mergeCell ref="F3:J3"/>
    <mergeCell ref="S23:S25"/>
    <mergeCell ref="B23:B25"/>
    <mergeCell ref="C23:C25"/>
    <mergeCell ref="F34:J34"/>
    <mergeCell ref="F35:J35"/>
    <mergeCell ref="F37:J37"/>
    <mergeCell ref="F38:J38"/>
    <mergeCell ref="F36:J36"/>
    <mergeCell ref="S31:S33"/>
    <mergeCell ref="S34:S38"/>
    <mergeCell ref="K26:O26"/>
    <mergeCell ref="K27:O27"/>
    <mergeCell ref="K28:O28"/>
    <mergeCell ref="K29:O29"/>
    <mergeCell ref="B100:B104"/>
    <mergeCell ref="C100:C104"/>
    <mergeCell ref="B84:B88"/>
    <mergeCell ref="C84:C88"/>
    <mergeCell ref="B92:B96"/>
    <mergeCell ref="C92:C96"/>
    <mergeCell ref="B47:B49"/>
    <mergeCell ref="C47:C49"/>
    <mergeCell ref="D47:D49"/>
    <mergeCell ref="B50:B54"/>
    <mergeCell ref="C50:C54"/>
    <mergeCell ref="C63:C67"/>
    <mergeCell ref="B68:B70"/>
    <mergeCell ref="C68:C70"/>
    <mergeCell ref="D68:D70"/>
    <mergeCell ref="D76:D78"/>
    <mergeCell ref="K100:O100"/>
    <mergeCell ref="K101:O101"/>
    <mergeCell ref="K102:O102"/>
    <mergeCell ref="K103:O103"/>
    <mergeCell ref="K104:O104"/>
    <mergeCell ref="L23:O23"/>
    <mergeCell ref="L31:O31"/>
    <mergeCell ref="L39:O39"/>
    <mergeCell ref="L47:O47"/>
    <mergeCell ref="L55:O55"/>
    <mergeCell ref="L89:O89"/>
    <mergeCell ref="L97:O97"/>
    <mergeCell ref="K30:O30"/>
    <mergeCell ref="K34:O34"/>
    <mergeCell ref="K35:O35"/>
    <mergeCell ref="K36:O36"/>
    <mergeCell ref="K37:O37"/>
    <mergeCell ref="K38:O38"/>
    <mergeCell ref="K42:O42"/>
    <mergeCell ref="K43:O43"/>
    <mergeCell ref="K63:O63"/>
    <mergeCell ref="S63:S67"/>
    <mergeCell ref="F64:J64"/>
    <mergeCell ref="K64:O64"/>
    <mergeCell ref="F65:J65"/>
    <mergeCell ref="K65:O65"/>
    <mergeCell ref="F66:J66"/>
    <mergeCell ref="K66:O66"/>
    <mergeCell ref="F67:J67"/>
    <mergeCell ref="K67:O67"/>
    <mergeCell ref="E68:E69"/>
    <mergeCell ref="F68:F69"/>
    <mergeCell ref="G68:J68"/>
    <mergeCell ref="K68:K69"/>
    <mergeCell ref="L68:O68"/>
    <mergeCell ref="P68:P69"/>
    <mergeCell ref="R68:R69"/>
    <mergeCell ref="S68:S70"/>
    <mergeCell ref="A71:A78"/>
    <mergeCell ref="B71:B75"/>
    <mergeCell ref="C71:C75"/>
    <mergeCell ref="F71:J71"/>
    <mergeCell ref="K71:O71"/>
    <mergeCell ref="S71:S75"/>
    <mergeCell ref="F72:J72"/>
    <mergeCell ref="K72:O72"/>
    <mergeCell ref="F73:J73"/>
    <mergeCell ref="K73:O73"/>
    <mergeCell ref="F74:J74"/>
    <mergeCell ref="K74:O74"/>
    <mergeCell ref="F75:J75"/>
    <mergeCell ref="K75:O75"/>
    <mergeCell ref="B76:B78"/>
    <mergeCell ref="C76:C78"/>
    <mergeCell ref="E76:E77"/>
    <mergeCell ref="F76:F77"/>
    <mergeCell ref="G76:J76"/>
    <mergeCell ref="K76:K77"/>
    <mergeCell ref="L76:O76"/>
    <mergeCell ref="R76:R77"/>
    <mergeCell ref="S76:S78"/>
    <mergeCell ref="A79:A83"/>
    <mergeCell ref="B79:B83"/>
    <mergeCell ref="C79:C83"/>
    <mergeCell ref="F79:J79"/>
    <mergeCell ref="K79:O79"/>
    <mergeCell ref="S79:S83"/>
    <mergeCell ref="F80:J80"/>
    <mergeCell ref="K80:O80"/>
    <mergeCell ref="F81:J81"/>
    <mergeCell ref="K81:O81"/>
    <mergeCell ref="F82:J82"/>
    <mergeCell ref="K82:O82"/>
    <mergeCell ref="F83:J83"/>
    <mergeCell ref="K83:O83"/>
  </mergeCells>
  <pageMargins left="0.59055118110236227" right="0.19685039370078741" top="0.59055118110236227" bottom="0.59055118110236227" header="0.31496062992125984" footer="0.51181102362204722"/>
  <pageSetup paperSize="9" scale="52" firstPageNumber="22" orientation="landscape" useFirstPageNumber="1" horizontalDpi="300" verticalDpi="300" r:id="rId1"/>
  <headerFooter>
    <oddHeader>&amp;C&amp;P</oddHeader>
  </headerFooter>
  <rowBreaks count="3" manualBreakCount="3">
    <brk id="30" max="16383" man="1"/>
    <brk id="57" max="16383" man="1"/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S59"/>
  <sheetViews>
    <sheetView topLeftCell="A10" zoomScale="80" zoomScaleNormal="80" workbookViewId="0">
      <selection activeCell="B23" sqref="B23:B25"/>
    </sheetView>
  </sheetViews>
  <sheetFormatPr defaultColWidth="17.42578125" defaultRowHeight="15" x14ac:dyDescent="0.25"/>
  <cols>
    <col min="1" max="1" width="8.5703125" style="6" customWidth="1"/>
    <col min="2" max="2" width="43.28515625" style="6" customWidth="1"/>
    <col min="3" max="3" width="15.140625" style="6" customWidth="1"/>
    <col min="4" max="4" width="20.85546875" style="6" customWidth="1"/>
    <col min="5" max="5" width="18.7109375" style="46" customWidth="1"/>
    <col min="6" max="6" width="16.28515625" style="6" customWidth="1"/>
    <col min="7" max="10" width="9.7109375" style="6" hidden="1" customWidth="1"/>
    <col min="11" max="11" width="16.28515625" style="6" customWidth="1"/>
    <col min="12" max="12" width="9.7109375" style="6" customWidth="1"/>
    <col min="13" max="13" width="11.85546875" style="6" customWidth="1"/>
    <col min="14" max="15" width="9.7109375" style="6" customWidth="1"/>
    <col min="16" max="18" width="16.28515625" style="6" customWidth="1"/>
    <col min="19" max="19" width="30.7109375" style="6" customWidth="1"/>
    <col min="20" max="16384" width="17.42578125" style="6"/>
  </cols>
  <sheetData>
    <row r="1" spans="1:19" ht="37.5" customHeight="1" x14ac:dyDescent="0.25">
      <c r="A1" s="107" t="s">
        <v>285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ht="55.5" customHeight="1" x14ac:dyDescent="0.25">
      <c r="A2" s="111" t="s">
        <v>24</v>
      </c>
      <c r="B2" s="80" t="s">
        <v>11</v>
      </c>
      <c r="C2" s="80" t="s">
        <v>12</v>
      </c>
      <c r="D2" s="80" t="s">
        <v>13</v>
      </c>
      <c r="E2" s="91" t="s">
        <v>14</v>
      </c>
      <c r="F2" s="80" t="s">
        <v>15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 t="s">
        <v>16</v>
      </c>
    </row>
    <row r="3" spans="1:19" ht="45" customHeight="1" x14ac:dyDescent="0.25">
      <c r="A3" s="111"/>
      <c r="B3" s="80"/>
      <c r="C3" s="80"/>
      <c r="D3" s="80"/>
      <c r="E3" s="91"/>
      <c r="F3" s="80" t="s">
        <v>4</v>
      </c>
      <c r="G3" s="80"/>
      <c r="H3" s="80"/>
      <c r="I3" s="80"/>
      <c r="J3" s="80"/>
      <c r="K3" s="98" t="s">
        <v>5</v>
      </c>
      <c r="L3" s="99"/>
      <c r="M3" s="99"/>
      <c r="N3" s="99"/>
      <c r="O3" s="100"/>
      <c r="P3" s="2" t="s">
        <v>55</v>
      </c>
      <c r="Q3" s="2" t="s">
        <v>56</v>
      </c>
      <c r="R3" s="2" t="s">
        <v>57</v>
      </c>
      <c r="S3" s="80"/>
    </row>
    <row r="4" spans="1:19" ht="19.5" customHeight="1" x14ac:dyDescent="0.25">
      <c r="A4" s="9">
        <v>1</v>
      </c>
      <c r="B4" s="2">
        <v>2</v>
      </c>
      <c r="C4" s="2">
        <v>3</v>
      </c>
      <c r="D4" s="2">
        <v>4</v>
      </c>
      <c r="E4" s="2">
        <v>5</v>
      </c>
      <c r="F4" s="80">
        <v>6</v>
      </c>
      <c r="G4" s="80"/>
      <c r="H4" s="80"/>
      <c r="I4" s="80"/>
      <c r="J4" s="80"/>
      <c r="K4" s="98">
        <v>7</v>
      </c>
      <c r="L4" s="99"/>
      <c r="M4" s="99"/>
      <c r="N4" s="99"/>
      <c r="O4" s="100"/>
      <c r="P4" s="2">
        <v>8</v>
      </c>
      <c r="Q4" s="2">
        <v>9</v>
      </c>
      <c r="R4" s="2">
        <v>10</v>
      </c>
      <c r="S4" s="2">
        <v>11</v>
      </c>
    </row>
    <row r="5" spans="1:19" ht="19.5" customHeight="1" x14ac:dyDescent="0.25">
      <c r="A5" s="111">
        <v>1</v>
      </c>
      <c r="B5" s="122" t="s">
        <v>256</v>
      </c>
      <c r="C5" s="80" t="s">
        <v>52</v>
      </c>
      <c r="D5" s="52" t="s">
        <v>8</v>
      </c>
      <c r="E5" s="47">
        <f>SUM(F5:R5)</f>
        <v>8595.9920000000002</v>
      </c>
      <c r="F5" s="96">
        <f>SUM(F6:J9)</f>
        <v>1095.992</v>
      </c>
      <c r="G5" s="96"/>
      <c r="H5" s="96"/>
      <c r="I5" s="96"/>
      <c r="J5" s="96"/>
      <c r="K5" s="96">
        <f t="shared" ref="K5:R5" si="0">SUM(K6:K9)</f>
        <v>1500</v>
      </c>
      <c r="L5" s="96"/>
      <c r="M5" s="96"/>
      <c r="N5" s="96"/>
      <c r="O5" s="96"/>
      <c r="P5" s="33">
        <f t="shared" si="0"/>
        <v>2000</v>
      </c>
      <c r="Q5" s="33">
        <f t="shared" si="0"/>
        <v>2000</v>
      </c>
      <c r="R5" s="33">
        <f t="shared" si="0"/>
        <v>2000</v>
      </c>
      <c r="S5" s="80" t="s">
        <v>17</v>
      </c>
    </row>
    <row r="6" spans="1:19" ht="38.25" customHeight="1" x14ac:dyDescent="0.25">
      <c r="A6" s="111"/>
      <c r="B6" s="122"/>
      <c r="C6" s="80"/>
      <c r="D6" s="10" t="s">
        <v>10</v>
      </c>
      <c r="E6" s="47">
        <f>SUM(F6:R6)</f>
        <v>0</v>
      </c>
      <c r="F6" s="96">
        <f>F11+F19</f>
        <v>0</v>
      </c>
      <c r="G6" s="96"/>
      <c r="H6" s="96"/>
      <c r="I6" s="96"/>
      <c r="J6" s="96"/>
      <c r="K6" s="96">
        <f>K11+K19</f>
        <v>0</v>
      </c>
      <c r="L6" s="96"/>
      <c r="M6" s="96"/>
      <c r="N6" s="96"/>
      <c r="O6" s="96"/>
      <c r="P6" s="33">
        <f t="shared" ref="P6:R9" si="1">P11+P19</f>
        <v>0</v>
      </c>
      <c r="Q6" s="33">
        <f t="shared" si="1"/>
        <v>0</v>
      </c>
      <c r="R6" s="33">
        <f t="shared" si="1"/>
        <v>0</v>
      </c>
      <c r="S6" s="80"/>
    </row>
    <row r="7" spans="1:19" ht="38.25" customHeight="1" x14ac:dyDescent="0.25">
      <c r="A7" s="111"/>
      <c r="B7" s="122"/>
      <c r="C7" s="80"/>
      <c r="D7" s="10" t="s">
        <v>9</v>
      </c>
      <c r="E7" s="47">
        <f t="shared" ref="E7:E9" si="2">SUM(F7:R7)</f>
        <v>0</v>
      </c>
      <c r="F7" s="96">
        <f>F12+F20</f>
        <v>0</v>
      </c>
      <c r="G7" s="96"/>
      <c r="H7" s="96"/>
      <c r="I7" s="96"/>
      <c r="J7" s="96"/>
      <c r="K7" s="96">
        <f>K12+K20</f>
        <v>0</v>
      </c>
      <c r="L7" s="96"/>
      <c r="M7" s="96"/>
      <c r="N7" s="96"/>
      <c r="O7" s="96"/>
      <c r="P7" s="33">
        <f t="shared" si="1"/>
        <v>0</v>
      </c>
      <c r="Q7" s="33">
        <f t="shared" si="1"/>
        <v>0</v>
      </c>
      <c r="R7" s="33">
        <f t="shared" si="1"/>
        <v>0</v>
      </c>
      <c r="S7" s="80"/>
    </row>
    <row r="8" spans="1:19" ht="38.25" customHeight="1" x14ac:dyDescent="0.25">
      <c r="A8" s="111"/>
      <c r="B8" s="122"/>
      <c r="C8" s="80"/>
      <c r="D8" s="10" t="s">
        <v>6</v>
      </c>
      <c r="E8" s="47">
        <f t="shared" si="2"/>
        <v>8595.9920000000002</v>
      </c>
      <c r="F8" s="96">
        <f>F13+F21</f>
        <v>1095.992</v>
      </c>
      <c r="G8" s="96"/>
      <c r="H8" s="96"/>
      <c r="I8" s="96"/>
      <c r="J8" s="96"/>
      <c r="K8" s="96">
        <f>K13+K21</f>
        <v>1500</v>
      </c>
      <c r="L8" s="96"/>
      <c r="M8" s="96"/>
      <c r="N8" s="96"/>
      <c r="O8" s="96"/>
      <c r="P8" s="33">
        <f t="shared" si="1"/>
        <v>2000</v>
      </c>
      <c r="Q8" s="33">
        <f t="shared" si="1"/>
        <v>2000</v>
      </c>
      <c r="R8" s="33">
        <f t="shared" si="1"/>
        <v>2000</v>
      </c>
      <c r="S8" s="80"/>
    </row>
    <row r="9" spans="1:19" ht="38.25" customHeight="1" x14ac:dyDescent="0.25">
      <c r="A9" s="111"/>
      <c r="B9" s="122"/>
      <c r="C9" s="80"/>
      <c r="D9" s="10" t="s">
        <v>7</v>
      </c>
      <c r="E9" s="47">
        <f t="shared" si="2"/>
        <v>0</v>
      </c>
      <c r="F9" s="96">
        <f>F14+F22</f>
        <v>0</v>
      </c>
      <c r="G9" s="96"/>
      <c r="H9" s="96"/>
      <c r="I9" s="96"/>
      <c r="J9" s="96"/>
      <c r="K9" s="96">
        <f>K14+K22</f>
        <v>0</v>
      </c>
      <c r="L9" s="96"/>
      <c r="M9" s="96"/>
      <c r="N9" s="96"/>
      <c r="O9" s="96"/>
      <c r="P9" s="33">
        <f t="shared" si="1"/>
        <v>0</v>
      </c>
      <c r="Q9" s="33">
        <f t="shared" si="1"/>
        <v>0</v>
      </c>
      <c r="R9" s="33">
        <f t="shared" si="1"/>
        <v>0</v>
      </c>
      <c r="S9" s="80"/>
    </row>
    <row r="10" spans="1:19" ht="19.5" customHeight="1" x14ac:dyDescent="0.25">
      <c r="A10" s="106" t="s">
        <v>25</v>
      </c>
      <c r="B10" s="90" t="s">
        <v>54</v>
      </c>
      <c r="C10" s="80" t="s">
        <v>52</v>
      </c>
      <c r="D10" s="52" t="s">
        <v>8</v>
      </c>
      <c r="E10" s="48">
        <f>SUM(F10:R10)</f>
        <v>8195.9920000000002</v>
      </c>
      <c r="F10" s="91">
        <f>SUM(F11:J14)</f>
        <v>695.99199999999996</v>
      </c>
      <c r="G10" s="91"/>
      <c r="H10" s="91"/>
      <c r="I10" s="91"/>
      <c r="J10" s="91"/>
      <c r="K10" s="91">
        <f>SUM(K11:K14)</f>
        <v>1500</v>
      </c>
      <c r="L10" s="91"/>
      <c r="M10" s="91"/>
      <c r="N10" s="91"/>
      <c r="O10" s="91"/>
      <c r="P10" s="34">
        <f>SUM(P11:P14)</f>
        <v>2000</v>
      </c>
      <c r="Q10" s="34">
        <f>SUM(Q11:Q14)</f>
        <v>2000</v>
      </c>
      <c r="R10" s="34">
        <f>SUM(R11:R14)</f>
        <v>2000</v>
      </c>
      <c r="S10" s="80" t="s">
        <v>17</v>
      </c>
    </row>
    <row r="11" spans="1:19" ht="38.25" customHeight="1" x14ac:dyDescent="0.25">
      <c r="A11" s="106"/>
      <c r="B11" s="90"/>
      <c r="C11" s="80"/>
      <c r="D11" s="10" t="s">
        <v>10</v>
      </c>
      <c r="E11" s="48">
        <f>SUM(F11:R11)</f>
        <v>0</v>
      </c>
      <c r="F11" s="91">
        <v>0</v>
      </c>
      <c r="G11" s="91"/>
      <c r="H11" s="91"/>
      <c r="I11" s="91"/>
      <c r="J11" s="91"/>
      <c r="K11" s="91">
        <v>0</v>
      </c>
      <c r="L11" s="91"/>
      <c r="M11" s="91"/>
      <c r="N11" s="91"/>
      <c r="O11" s="91"/>
      <c r="P11" s="34">
        <v>0</v>
      </c>
      <c r="Q11" s="34">
        <v>0</v>
      </c>
      <c r="R11" s="34">
        <v>0</v>
      </c>
      <c r="S11" s="80"/>
    </row>
    <row r="12" spans="1:19" ht="38.25" customHeight="1" x14ac:dyDescent="0.25">
      <c r="A12" s="106"/>
      <c r="B12" s="90"/>
      <c r="C12" s="80"/>
      <c r="D12" s="10" t="s">
        <v>9</v>
      </c>
      <c r="E12" s="48">
        <f t="shared" ref="E12:E13" si="3">SUM(F12:R12)</f>
        <v>0</v>
      </c>
      <c r="F12" s="91">
        <v>0</v>
      </c>
      <c r="G12" s="91"/>
      <c r="H12" s="91"/>
      <c r="I12" s="91"/>
      <c r="J12" s="91"/>
      <c r="K12" s="91">
        <v>0</v>
      </c>
      <c r="L12" s="91"/>
      <c r="M12" s="91"/>
      <c r="N12" s="91"/>
      <c r="O12" s="91"/>
      <c r="P12" s="34">
        <v>0</v>
      </c>
      <c r="Q12" s="34">
        <v>0</v>
      </c>
      <c r="R12" s="34">
        <v>0</v>
      </c>
      <c r="S12" s="80"/>
    </row>
    <row r="13" spans="1:19" ht="38.25" customHeight="1" x14ac:dyDescent="0.25">
      <c r="A13" s="106"/>
      <c r="B13" s="90"/>
      <c r="C13" s="80"/>
      <c r="D13" s="10" t="s">
        <v>6</v>
      </c>
      <c r="E13" s="48">
        <f t="shared" si="3"/>
        <v>8195.9920000000002</v>
      </c>
      <c r="F13" s="91">
        <v>695.99199999999996</v>
      </c>
      <c r="G13" s="91"/>
      <c r="H13" s="91"/>
      <c r="I13" s="91"/>
      <c r="J13" s="91"/>
      <c r="K13" s="91">
        <v>1500</v>
      </c>
      <c r="L13" s="91"/>
      <c r="M13" s="91"/>
      <c r="N13" s="91"/>
      <c r="O13" s="91"/>
      <c r="P13" s="34">
        <v>2000</v>
      </c>
      <c r="Q13" s="34">
        <v>2000</v>
      </c>
      <c r="R13" s="34">
        <v>2000</v>
      </c>
      <c r="S13" s="80"/>
    </row>
    <row r="14" spans="1:19" ht="38.25" customHeight="1" x14ac:dyDescent="0.25">
      <c r="A14" s="106"/>
      <c r="B14" s="90"/>
      <c r="C14" s="80"/>
      <c r="D14" s="10" t="s">
        <v>7</v>
      </c>
      <c r="E14" s="48">
        <f>SUM(F14:R14)</f>
        <v>0</v>
      </c>
      <c r="F14" s="91">
        <v>0</v>
      </c>
      <c r="G14" s="91"/>
      <c r="H14" s="91"/>
      <c r="I14" s="91"/>
      <c r="J14" s="91"/>
      <c r="K14" s="91">
        <v>0</v>
      </c>
      <c r="L14" s="91"/>
      <c r="M14" s="91"/>
      <c r="N14" s="91"/>
      <c r="O14" s="91"/>
      <c r="P14" s="34">
        <v>0</v>
      </c>
      <c r="Q14" s="34">
        <v>0</v>
      </c>
      <c r="R14" s="34">
        <v>0</v>
      </c>
      <c r="S14" s="80"/>
    </row>
    <row r="15" spans="1:19" ht="27.75" customHeight="1" x14ac:dyDescent="0.25">
      <c r="A15" s="106"/>
      <c r="B15" s="90" t="s">
        <v>275</v>
      </c>
      <c r="C15" s="108" t="s">
        <v>20</v>
      </c>
      <c r="D15" s="108" t="s">
        <v>20</v>
      </c>
      <c r="E15" s="104" t="s">
        <v>44</v>
      </c>
      <c r="F15" s="101" t="s">
        <v>4</v>
      </c>
      <c r="G15" s="97" t="s">
        <v>71</v>
      </c>
      <c r="H15" s="97"/>
      <c r="I15" s="97"/>
      <c r="J15" s="97"/>
      <c r="K15" s="80" t="s">
        <v>203</v>
      </c>
      <c r="L15" s="97" t="s">
        <v>71</v>
      </c>
      <c r="M15" s="97"/>
      <c r="N15" s="97"/>
      <c r="O15" s="97"/>
      <c r="P15" s="102" t="s">
        <v>66</v>
      </c>
      <c r="Q15" s="102" t="s">
        <v>67</v>
      </c>
      <c r="R15" s="102" t="s">
        <v>68</v>
      </c>
      <c r="S15" s="80" t="s">
        <v>20</v>
      </c>
    </row>
    <row r="16" spans="1:19" ht="39" customHeight="1" x14ac:dyDescent="0.25">
      <c r="A16" s="106"/>
      <c r="B16" s="90"/>
      <c r="C16" s="108"/>
      <c r="D16" s="108"/>
      <c r="E16" s="104"/>
      <c r="F16" s="101"/>
      <c r="G16" s="12" t="s">
        <v>69</v>
      </c>
      <c r="H16" s="13" t="s">
        <v>72</v>
      </c>
      <c r="I16" s="13" t="s">
        <v>73</v>
      </c>
      <c r="J16" s="13" t="s">
        <v>74</v>
      </c>
      <c r="K16" s="80"/>
      <c r="L16" s="12" t="s">
        <v>289</v>
      </c>
      <c r="M16" s="2" t="s">
        <v>288</v>
      </c>
      <c r="N16" s="2" t="s">
        <v>290</v>
      </c>
      <c r="O16" s="2" t="s">
        <v>291</v>
      </c>
      <c r="P16" s="102"/>
      <c r="Q16" s="102"/>
      <c r="R16" s="102"/>
      <c r="S16" s="80"/>
    </row>
    <row r="17" spans="1:19" ht="43.5" customHeight="1" x14ac:dyDescent="0.25">
      <c r="A17" s="106"/>
      <c r="B17" s="90"/>
      <c r="C17" s="108"/>
      <c r="D17" s="108"/>
      <c r="E17" s="61" t="s">
        <v>78</v>
      </c>
      <c r="F17" s="12" t="s">
        <v>78</v>
      </c>
      <c r="G17" s="12" t="s">
        <v>78</v>
      </c>
      <c r="H17" s="12" t="s">
        <v>78</v>
      </c>
      <c r="I17" s="12" t="s">
        <v>78</v>
      </c>
      <c r="J17" s="12">
        <v>31.68</v>
      </c>
      <c r="K17" s="2" t="s">
        <v>78</v>
      </c>
      <c r="L17" s="2" t="s">
        <v>78</v>
      </c>
      <c r="M17" s="2" t="s">
        <v>78</v>
      </c>
      <c r="N17" s="2" t="s">
        <v>78</v>
      </c>
      <c r="O17" s="2" t="s">
        <v>78</v>
      </c>
      <c r="P17" s="2" t="s">
        <v>78</v>
      </c>
      <c r="Q17" s="2" t="s">
        <v>78</v>
      </c>
      <c r="R17" s="2" t="s">
        <v>78</v>
      </c>
      <c r="S17" s="80"/>
    </row>
    <row r="18" spans="1:19" ht="19.5" customHeight="1" x14ac:dyDescent="0.25">
      <c r="A18" s="106" t="s">
        <v>31</v>
      </c>
      <c r="B18" s="90" t="s">
        <v>257</v>
      </c>
      <c r="C18" s="80" t="s">
        <v>52</v>
      </c>
      <c r="D18" s="52" t="s">
        <v>8</v>
      </c>
      <c r="E18" s="48">
        <f>SUM(F18:R18)</f>
        <v>400</v>
      </c>
      <c r="F18" s="91">
        <f>SUM(F19:J22)</f>
        <v>400</v>
      </c>
      <c r="G18" s="91"/>
      <c r="H18" s="91"/>
      <c r="I18" s="91"/>
      <c r="J18" s="91"/>
      <c r="K18" s="91">
        <f>SUM(K19:K22)</f>
        <v>0</v>
      </c>
      <c r="L18" s="91"/>
      <c r="M18" s="91"/>
      <c r="N18" s="91"/>
      <c r="O18" s="91"/>
      <c r="P18" s="34">
        <f t="shared" ref="P18:R18" si="4">SUM(P19:P22)</f>
        <v>0</v>
      </c>
      <c r="Q18" s="34">
        <f t="shared" si="4"/>
        <v>0</v>
      </c>
      <c r="R18" s="34">
        <f t="shared" si="4"/>
        <v>0</v>
      </c>
      <c r="S18" s="80" t="s">
        <v>17</v>
      </c>
    </row>
    <row r="19" spans="1:19" ht="38.25" customHeight="1" x14ac:dyDescent="0.25">
      <c r="A19" s="106"/>
      <c r="B19" s="90"/>
      <c r="C19" s="80"/>
      <c r="D19" s="10" t="s">
        <v>10</v>
      </c>
      <c r="E19" s="48">
        <f>SUM(F19:R19)</f>
        <v>0</v>
      </c>
      <c r="F19" s="91">
        <v>0</v>
      </c>
      <c r="G19" s="91"/>
      <c r="H19" s="91"/>
      <c r="I19" s="91"/>
      <c r="J19" s="91"/>
      <c r="K19" s="91">
        <v>0</v>
      </c>
      <c r="L19" s="91"/>
      <c r="M19" s="91"/>
      <c r="N19" s="91"/>
      <c r="O19" s="91"/>
      <c r="P19" s="34">
        <v>0</v>
      </c>
      <c r="Q19" s="34">
        <v>0</v>
      </c>
      <c r="R19" s="34">
        <v>0</v>
      </c>
      <c r="S19" s="80"/>
    </row>
    <row r="20" spans="1:19" ht="38.25" customHeight="1" x14ac:dyDescent="0.25">
      <c r="A20" s="106"/>
      <c r="B20" s="90"/>
      <c r="C20" s="80"/>
      <c r="D20" s="10" t="s">
        <v>9</v>
      </c>
      <c r="E20" s="48">
        <f t="shared" ref="E20:E22" si="5">SUM(F20:R20)</f>
        <v>0</v>
      </c>
      <c r="F20" s="91">
        <v>0</v>
      </c>
      <c r="G20" s="91"/>
      <c r="H20" s="91"/>
      <c r="I20" s="91"/>
      <c r="J20" s="91"/>
      <c r="K20" s="91">
        <v>0</v>
      </c>
      <c r="L20" s="91"/>
      <c r="M20" s="91"/>
      <c r="N20" s="91"/>
      <c r="O20" s="91"/>
      <c r="P20" s="34">
        <v>0</v>
      </c>
      <c r="Q20" s="34">
        <v>0</v>
      </c>
      <c r="R20" s="34">
        <v>0</v>
      </c>
      <c r="S20" s="80"/>
    </row>
    <row r="21" spans="1:19" ht="38.25" customHeight="1" x14ac:dyDescent="0.25">
      <c r="A21" s="106"/>
      <c r="B21" s="90"/>
      <c r="C21" s="80"/>
      <c r="D21" s="10" t="s">
        <v>6</v>
      </c>
      <c r="E21" s="48">
        <f t="shared" si="5"/>
        <v>400</v>
      </c>
      <c r="F21" s="91">
        <v>400</v>
      </c>
      <c r="G21" s="91"/>
      <c r="H21" s="91"/>
      <c r="I21" s="91"/>
      <c r="J21" s="91"/>
      <c r="K21" s="91">
        <v>0</v>
      </c>
      <c r="L21" s="91"/>
      <c r="M21" s="91"/>
      <c r="N21" s="91"/>
      <c r="O21" s="91"/>
      <c r="P21" s="34">
        <v>0</v>
      </c>
      <c r="Q21" s="34">
        <v>0</v>
      </c>
      <c r="R21" s="34">
        <v>0</v>
      </c>
      <c r="S21" s="80"/>
    </row>
    <row r="22" spans="1:19" ht="38.25" customHeight="1" x14ac:dyDescent="0.25">
      <c r="A22" s="106"/>
      <c r="B22" s="90"/>
      <c r="C22" s="80"/>
      <c r="D22" s="10" t="s">
        <v>7</v>
      </c>
      <c r="E22" s="48">
        <f t="shared" si="5"/>
        <v>0</v>
      </c>
      <c r="F22" s="91">
        <v>0</v>
      </c>
      <c r="G22" s="91"/>
      <c r="H22" s="91"/>
      <c r="I22" s="91"/>
      <c r="J22" s="91"/>
      <c r="K22" s="91">
        <v>0</v>
      </c>
      <c r="L22" s="91"/>
      <c r="M22" s="91"/>
      <c r="N22" s="91"/>
      <c r="O22" s="91"/>
      <c r="P22" s="34">
        <v>0</v>
      </c>
      <c r="Q22" s="34">
        <v>0</v>
      </c>
      <c r="R22" s="34">
        <v>0</v>
      </c>
      <c r="S22" s="80"/>
    </row>
    <row r="23" spans="1:19" ht="27.75" customHeight="1" x14ac:dyDescent="0.25">
      <c r="A23" s="106"/>
      <c r="B23" s="112" t="s">
        <v>276</v>
      </c>
      <c r="C23" s="115" t="s">
        <v>20</v>
      </c>
      <c r="D23" s="115" t="s">
        <v>20</v>
      </c>
      <c r="E23" s="118" t="s">
        <v>44</v>
      </c>
      <c r="F23" s="101" t="s">
        <v>4</v>
      </c>
      <c r="G23" s="97" t="s">
        <v>71</v>
      </c>
      <c r="H23" s="97"/>
      <c r="I23" s="97"/>
      <c r="J23" s="97"/>
      <c r="K23" s="80" t="s">
        <v>203</v>
      </c>
      <c r="L23" s="97" t="s">
        <v>71</v>
      </c>
      <c r="M23" s="97"/>
      <c r="N23" s="97"/>
      <c r="O23" s="97"/>
      <c r="P23" s="120" t="s">
        <v>66</v>
      </c>
      <c r="Q23" s="120" t="s">
        <v>67</v>
      </c>
      <c r="R23" s="120" t="s">
        <v>68</v>
      </c>
      <c r="S23" s="74" t="s">
        <v>20</v>
      </c>
    </row>
    <row r="24" spans="1:19" ht="35.25" customHeight="1" x14ac:dyDescent="0.25">
      <c r="A24" s="106"/>
      <c r="B24" s="113"/>
      <c r="C24" s="116"/>
      <c r="D24" s="116"/>
      <c r="E24" s="119"/>
      <c r="F24" s="101"/>
      <c r="G24" s="12" t="s">
        <v>69</v>
      </c>
      <c r="H24" s="13" t="s">
        <v>72</v>
      </c>
      <c r="I24" s="13" t="s">
        <v>73</v>
      </c>
      <c r="J24" s="13" t="s">
        <v>74</v>
      </c>
      <c r="K24" s="80"/>
      <c r="L24" s="12" t="s">
        <v>289</v>
      </c>
      <c r="M24" s="2" t="s">
        <v>288</v>
      </c>
      <c r="N24" s="2" t="s">
        <v>290</v>
      </c>
      <c r="O24" s="2" t="s">
        <v>291</v>
      </c>
      <c r="P24" s="121"/>
      <c r="Q24" s="121"/>
      <c r="R24" s="121"/>
      <c r="S24" s="75"/>
    </row>
    <row r="25" spans="1:19" ht="33" customHeight="1" x14ac:dyDescent="0.25">
      <c r="A25" s="106"/>
      <c r="B25" s="114"/>
      <c r="C25" s="117"/>
      <c r="D25" s="117"/>
      <c r="E25" s="61" t="s">
        <v>78</v>
      </c>
      <c r="F25" s="12" t="s">
        <v>78</v>
      </c>
      <c r="G25" s="12" t="s">
        <v>78</v>
      </c>
      <c r="H25" s="12" t="s">
        <v>78</v>
      </c>
      <c r="I25" s="12" t="s">
        <v>78</v>
      </c>
      <c r="J25" s="12">
        <v>31.68</v>
      </c>
      <c r="K25" s="2" t="s">
        <v>78</v>
      </c>
      <c r="L25" s="2" t="s">
        <v>78</v>
      </c>
      <c r="M25" s="2" t="s">
        <v>78</v>
      </c>
      <c r="N25" s="2" t="s">
        <v>78</v>
      </c>
      <c r="O25" s="2" t="s">
        <v>78</v>
      </c>
      <c r="P25" s="2" t="s">
        <v>78</v>
      </c>
      <c r="Q25" s="2" t="s">
        <v>78</v>
      </c>
      <c r="R25" s="2" t="s">
        <v>78</v>
      </c>
      <c r="S25" s="76"/>
    </row>
    <row r="26" spans="1:19" ht="42.75" customHeight="1" x14ac:dyDescent="0.25">
      <c r="A26" s="88" t="s">
        <v>32</v>
      </c>
      <c r="B26" s="90" t="s">
        <v>177</v>
      </c>
      <c r="C26" s="80" t="s">
        <v>52</v>
      </c>
      <c r="D26" s="52" t="s">
        <v>8</v>
      </c>
      <c r="E26" s="48">
        <f>SUM(F26:R26)</f>
        <v>0</v>
      </c>
      <c r="F26" s="91">
        <f>SUM(F27:J30)</f>
        <v>0</v>
      </c>
      <c r="G26" s="91"/>
      <c r="H26" s="91"/>
      <c r="I26" s="91"/>
      <c r="J26" s="91"/>
      <c r="K26" s="91">
        <f>SUM(K27:K30)</f>
        <v>0</v>
      </c>
      <c r="L26" s="91"/>
      <c r="M26" s="91"/>
      <c r="N26" s="91"/>
      <c r="O26" s="91"/>
      <c r="P26" s="34">
        <f t="shared" ref="P26:R26" si="6">SUM(P27:P30)</f>
        <v>0</v>
      </c>
      <c r="Q26" s="34">
        <f t="shared" si="6"/>
        <v>0</v>
      </c>
      <c r="R26" s="34">
        <f t="shared" si="6"/>
        <v>0</v>
      </c>
      <c r="S26" s="80" t="s">
        <v>130</v>
      </c>
    </row>
    <row r="27" spans="1:19" ht="42.75" customHeight="1" x14ac:dyDescent="0.25">
      <c r="A27" s="89"/>
      <c r="B27" s="90"/>
      <c r="C27" s="80"/>
      <c r="D27" s="10" t="s">
        <v>10</v>
      </c>
      <c r="E27" s="48">
        <f>SUM(F27:R27)</f>
        <v>0</v>
      </c>
      <c r="F27" s="91">
        <v>0</v>
      </c>
      <c r="G27" s="91"/>
      <c r="H27" s="91"/>
      <c r="I27" s="91"/>
      <c r="J27" s="91"/>
      <c r="K27" s="91">
        <v>0</v>
      </c>
      <c r="L27" s="91"/>
      <c r="M27" s="91"/>
      <c r="N27" s="91"/>
      <c r="O27" s="91"/>
      <c r="P27" s="34">
        <v>0</v>
      </c>
      <c r="Q27" s="34">
        <v>0</v>
      </c>
      <c r="R27" s="34">
        <v>0</v>
      </c>
      <c r="S27" s="80"/>
    </row>
    <row r="28" spans="1:19" ht="42.75" customHeight="1" x14ac:dyDescent="0.25">
      <c r="A28" s="89"/>
      <c r="B28" s="90"/>
      <c r="C28" s="80"/>
      <c r="D28" s="10" t="s">
        <v>9</v>
      </c>
      <c r="E28" s="48">
        <f t="shared" ref="E28:E30" si="7">SUM(F28:R28)</f>
        <v>0</v>
      </c>
      <c r="F28" s="91">
        <v>0</v>
      </c>
      <c r="G28" s="91"/>
      <c r="H28" s="91"/>
      <c r="I28" s="91"/>
      <c r="J28" s="91"/>
      <c r="K28" s="91">
        <v>0</v>
      </c>
      <c r="L28" s="91"/>
      <c r="M28" s="91"/>
      <c r="N28" s="91"/>
      <c r="O28" s="91"/>
      <c r="P28" s="34">
        <v>0</v>
      </c>
      <c r="Q28" s="34">
        <v>0</v>
      </c>
      <c r="R28" s="34">
        <v>0</v>
      </c>
      <c r="S28" s="80"/>
    </row>
    <row r="29" spans="1:19" ht="42.75" customHeight="1" x14ac:dyDescent="0.25">
      <c r="A29" s="89"/>
      <c r="B29" s="90"/>
      <c r="C29" s="80"/>
      <c r="D29" s="10" t="s">
        <v>6</v>
      </c>
      <c r="E29" s="48">
        <f t="shared" si="7"/>
        <v>0</v>
      </c>
      <c r="F29" s="91">
        <v>0</v>
      </c>
      <c r="G29" s="91"/>
      <c r="H29" s="91"/>
      <c r="I29" s="91"/>
      <c r="J29" s="91"/>
      <c r="K29" s="91">
        <v>0</v>
      </c>
      <c r="L29" s="91"/>
      <c r="M29" s="91"/>
      <c r="N29" s="91"/>
      <c r="O29" s="91"/>
      <c r="P29" s="34">
        <v>0</v>
      </c>
      <c r="Q29" s="34">
        <v>0</v>
      </c>
      <c r="R29" s="34">
        <v>0</v>
      </c>
      <c r="S29" s="80"/>
    </row>
    <row r="30" spans="1:19" ht="42.75" customHeight="1" x14ac:dyDescent="0.25">
      <c r="A30" s="89"/>
      <c r="B30" s="90"/>
      <c r="C30" s="80"/>
      <c r="D30" s="10" t="s">
        <v>7</v>
      </c>
      <c r="E30" s="48">
        <f t="shared" si="7"/>
        <v>0</v>
      </c>
      <c r="F30" s="91">
        <v>0</v>
      </c>
      <c r="G30" s="91"/>
      <c r="H30" s="91"/>
      <c r="I30" s="91"/>
      <c r="J30" s="91"/>
      <c r="K30" s="91">
        <v>0</v>
      </c>
      <c r="L30" s="91"/>
      <c r="M30" s="91"/>
      <c r="N30" s="91"/>
      <c r="O30" s="91"/>
      <c r="P30" s="34">
        <v>0</v>
      </c>
      <c r="Q30" s="34">
        <v>0</v>
      </c>
      <c r="R30" s="34">
        <v>0</v>
      </c>
      <c r="S30" s="80"/>
    </row>
    <row r="31" spans="1:19" ht="37.5" customHeight="1" x14ac:dyDescent="0.25">
      <c r="A31" s="89"/>
      <c r="B31" s="90" t="s">
        <v>259</v>
      </c>
      <c r="C31" s="108" t="s">
        <v>20</v>
      </c>
      <c r="D31" s="108" t="s">
        <v>20</v>
      </c>
      <c r="E31" s="104" t="s">
        <v>44</v>
      </c>
      <c r="F31" s="101" t="s">
        <v>4</v>
      </c>
      <c r="G31" s="97" t="s">
        <v>71</v>
      </c>
      <c r="H31" s="97"/>
      <c r="I31" s="97"/>
      <c r="J31" s="97"/>
      <c r="K31" s="80" t="s">
        <v>203</v>
      </c>
      <c r="L31" s="97" t="s">
        <v>71</v>
      </c>
      <c r="M31" s="97"/>
      <c r="N31" s="97"/>
      <c r="O31" s="97"/>
      <c r="P31" s="102" t="s">
        <v>66</v>
      </c>
      <c r="Q31" s="102" t="s">
        <v>67</v>
      </c>
      <c r="R31" s="102" t="s">
        <v>68</v>
      </c>
      <c r="S31" s="80" t="s">
        <v>20</v>
      </c>
    </row>
    <row r="32" spans="1:19" ht="38.25" customHeight="1" x14ac:dyDescent="0.25">
      <c r="A32" s="89"/>
      <c r="B32" s="90"/>
      <c r="C32" s="108"/>
      <c r="D32" s="108"/>
      <c r="E32" s="104"/>
      <c r="F32" s="101"/>
      <c r="G32" s="12" t="s">
        <v>69</v>
      </c>
      <c r="H32" s="13" t="s">
        <v>72</v>
      </c>
      <c r="I32" s="13" t="s">
        <v>73</v>
      </c>
      <c r="J32" s="13" t="s">
        <v>74</v>
      </c>
      <c r="K32" s="80"/>
      <c r="L32" s="12" t="s">
        <v>289</v>
      </c>
      <c r="M32" s="2" t="s">
        <v>288</v>
      </c>
      <c r="N32" s="2" t="s">
        <v>290</v>
      </c>
      <c r="O32" s="2" t="s">
        <v>291</v>
      </c>
      <c r="P32" s="102"/>
      <c r="Q32" s="102"/>
      <c r="R32" s="102"/>
      <c r="S32" s="80"/>
    </row>
    <row r="33" spans="1:19" ht="35.25" customHeight="1" x14ac:dyDescent="0.25">
      <c r="A33" s="92"/>
      <c r="B33" s="90"/>
      <c r="C33" s="108"/>
      <c r="D33" s="108"/>
      <c r="E33" s="55" t="str">
        <f>R33</f>
        <v>-</v>
      </c>
      <c r="F33" s="27" t="s">
        <v>78</v>
      </c>
      <c r="G33" s="12" t="s">
        <v>78</v>
      </c>
      <c r="H33" s="12" t="s">
        <v>78</v>
      </c>
      <c r="I33" s="12" t="s">
        <v>78</v>
      </c>
      <c r="J33" s="27">
        <v>1</v>
      </c>
      <c r="K33" s="2" t="s">
        <v>78</v>
      </c>
      <c r="L33" s="2" t="s">
        <v>78</v>
      </c>
      <c r="M33" s="2" t="s">
        <v>78</v>
      </c>
      <c r="N33" s="2" t="s">
        <v>78</v>
      </c>
      <c r="O33" s="2" t="s">
        <v>78</v>
      </c>
      <c r="P33" s="2" t="s">
        <v>78</v>
      </c>
      <c r="Q33" s="2" t="s">
        <v>78</v>
      </c>
      <c r="R33" s="2" t="s">
        <v>78</v>
      </c>
      <c r="S33" s="80"/>
    </row>
    <row r="34" spans="1:19" ht="42.75" customHeight="1" x14ac:dyDescent="0.25">
      <c r="A34" s="88" t="s">
        <v>32</v>
      </c>
      <c r="B34" s="90" t="s">
        <v>281</v>
      </c>
      <c r="C34" s="80" t="s">
        <v>52</v>
      </c>
      <c r="D34" s="52" t="s">
        <v>8</v>
      </c>
      <c r="E34" s="48">
        <f>SUM(F34:R34)</f>
        <v>0</v>
      </c>
      <c r="F34" s="91">
        <f>SUM(F35:J38)</f>
        <v>0</v>
      </c>
      <c r="G34" s="91"/>
      <c r="H34" s="91"/>
      <c r="I34" s="91"/>
      <c r="J34" s="91"/>
      <c r="K34" s="91">
        <f>SUM(K35:K38)</f>
        <v>0</v>
      </c>
      <c r="L34" s="91"/>
      <c r="M34" s="91"/>
      <c r="N34" s="91"/>
      <c r="O34" s="91"/>
      <c r="P34" s="34">
        <f t="shared" ref="P34:R34" si="8">SUM(P35:P38)</f>
        <v>0</v>
      </c>
      <c r="Q34" s="34">
        <f t="shared" si="8"/>
        <v>0</v>
      </c>
      <c r="R34" s="34">
        <f t="shared" si="8"/>
        <v>0</v>
      </c>
      <c r="S34" s="80" t="s">
        <v>297</v>
      </c>
    </row>
    <row r="35" spans="1:19" ht="42.75" customHeight="1" x14ac:dyDescent="0.25">
      <c r="A35" s="89"/>
      <c r="B35" s="90"/>
      <c r="C35" s="80"/>
      <c r="D35" s="10" t="s">
        <v>10</v>
      </c>
      <c r="E35" s="48">
        <f>SUM(F35:R35)</f>
        <v>0</v>
      </c>
      <c r="F35" s="91">
        <v>0</v>
      </c>
      <c r="G35" s="91"/>
      <c r="H35" s="91"/>
      <c r="I35" s="91"/>
      <c r="J35" s="91"/>
      <c r="K35" s="91">
        <v>0</v>
      </c>
      <c r="L35" s="91"/>
      <c r="M35" s="91"/>
      <c r="N35" s="91"/>
      <c r="O35" s="91"/>
      <c r="P35" s="34">
        <v>0</v>
      </c>
      <c r="Q35" s="34">
        <v>0</v>
      </c>
      <c r="R35" s="34">
        <v>0</v>
      </c>
      <c r="S35" s="80"/>
    </row>
    <row r="36" spans="1:19" ht="42.75" customHeight="1" x14ac:dyDescent="0.25">
      <c r="A36" s="89"/>
      <c r="B36" s="90"/>
      <c r="C36" s="80"/>
      <c r="D36" s="10" t="s">
        <v>9</v>
      </c>
      <c r="E36" s="48">
        <f t="shared" ref="E36:E38" si="9">SUM(F36:R36)</f>
        <v>0</v>
      </c>
      <c r="F36" s="91">
        <v>0</v>
      </c>
      <c r="G36" s="91"/>
      <c r="H36" s="91"/>
      <c r="I36" s="91"/>
      <c r="J36" s="91"/>
      <c r="K36" s="91">
        <v>0</v>
      </c>
      <c r="L36" s="91"/>
      <c r="M36" s="91"/>
      <c r="N36" s="91"/>
      <c r="O36" s="91"/>
      <c r="P36" s="34">
        <v>0</v>
      </c>
      <c r="Q36" s="34">
        <v>0</v>
      </c>
      <c r="R36" s="34">
        <v>0</v>
      </c>
      <c r="S36" s="80"/>
    </row>
    <row r="37" spans="1:19" ht="42.75" customHeight="1" x14ac:dyDescent="0.25">
      <c r="A37" s="89"/>
      <c r="B37" s="90"/>
      <c r="C37" s="80"/>
      <c r="D37" s="10" t="s">
        <v>6</v>
      </c>
      <c r="E37" s="48">
        <f t="shared" si="9"/>
        <v>0</v>
      </c>
      <c r="F37" s="91">
        <v>0</v>
      </c>
      <c r="G37" s="91"/>
      <c r="H37" s="91"/>
      <c r="I37" s="91"/>
      <c r="J37" s="91"/>
      <c r="K37" s="91">
        <v>0</v>
      </c>
      <c r="L37" s="91"/>
      <c r="M37" s="91"/>
      <c r="N37" s="91"/>
      <c r="O37" s="91"/>
      <c r="P37" s="34">
        <v>0</v>
      </c>
      <c r="Q37" s="34">
        <v>0</v>
      </c>
      <c r="R37" s="34">
        <v>0</v>
      </c>
      <c r="S37" s="80"/>
    </row>
    <row r="38" spans="1:19" ht="50.25" customHeight="1" x14ac:dyDescent="0.25">
      <c r="A38" s="89"/>
      <c r="B38" s="90"/>
      <c r="C38" s="80"/>
      <c r="D38" s="10" t="s">
        <v>7</v>
      </c>
      <c r="E38" s="48">
        <f t="shared" si="9"/>
        <v>0</v>
      </c>
      <c r="F38" s="91">
        <v>0</v>
      </c>
      <c r="G38" s="91"/>
      <c r="H38" s="91"/>
      <c r="I38" s="91"/>
      <c r="J38" s="91"/>
      <c r="K38" s="91">
        <v>0</v>
      </c>
      <c r="L38" s="91"/>
      <c r="M38" s="91"/>
      <c r="N38" s="91"/>
      <c r="O38" s="91"/>
      <c r="P38" s="34">
        <v>0</v>
      </c>
      <c r="Q38" s="34">
        <v>0</v>
      </c>
      <c r="R38" s="34">
        <v>0</v>
      </c>
      <c r="S38" s="80"/>
    </row>
    <row r="39" spans="1:19" ht="42" customHeight="1" x14ac:dyDescent="0.25">
      <c r="A39" s="89"/>
      <c r="B39" s="90" t="s">
        <v>259</v>
      </c>
      <c r="C39" s="108" t="s">
        <v>20</v>
      </c>
      <c r="D39" s="108" t="s">
        <v>20</v>
      </c>
      <c r="E39" s="104" t="s">
        <v>44</v>
      </c>
      <c r="F39" s="101" t="s">
        <v>4</v>
      </c>
      <c r="G39" s="97" t="s">
        <v>71</v>
      </c>
      <c r="H39" s="97"/>
      <c r="I39" s="97"/>
      <c r="J39" s="97"/>
      <c r="K39" s="80" t="s">
        <v>203</v>
      </c>
      <c r="L39" s="97" t="s">
        <v>71</v>
      </c>
      <c r="M39" s="97"/>
      <c r="N39" s="97"/>
      <c r="O39" s="97"/>
      <c r="P39" s="102" t="s">
        <v>66</v>
      </c>
      <c r="Q39" s="102" t="s">
        <v>67</v>
      </c>
      <c r="R39" s="102" t="s">
        <v>68</v>
      </c>
      <c r="S39" s="80" t="s">
        <v>20</v>
      </c>
    </row>
    <row r="40" spans="1:19" ht="48" customHeight="1" x14ac:dyDescent="0.25">
      <c r="A40" s="89"/>
      <c r="B40" s="90"/>
      <c r="C40" s="108"/>
      <c r="D40" s="108"/>
      <c r="E40" s="104"/>
      <c r="F40" s="101"/>
      <c r="G40" s="12" t="s">
        <v>69</v>
      </c>
      <c r="H40" s="13" t="s">
        <v>72</v>
      </c>
      <c r="I40" s="13" t="s">
        <v>73</v>
      </c>
      <c r="J40" s="13" t="s">
        <v>74</v>
      </c>
      <c r="K40" s="80"/>
      <c r="L40" s="12" t="s">
        <v>289</v>
      </c>
      <c r="M40" s="2" t="s">
        <v>288</v>
      </c>
      <c r="N40" s="2" t="s">
        <v>290</v>
      </c>
      <c r="O40" s="2" t="s">
        <v>291</v>
      </c>
      <c r="P40" s="102"/>
      <c r="Q40" s="102"/>
      <c r="R40" s="102"/>
      <c r="S40" s="80"/>
    </row>
    <row r="41" spans="1:19" ht="39" customHeight="1" x14ac:dyDescent="0.25">
      <c r="A41" s="92"/>
      <c r="B41" s="90"/>
      <c r="C41" s="108"/>
      <c r="D41" s="108"/>
      <c r="E41" s="55" t="str">
        <f>R41</f>
        <v>-</v>
      </c>
      <c r="F41" s="27" t="s">
        <v>78</v>
      </c>
      <c r="G41" s="12" t="s">
        <v>78</v>
      </c>
      <c r="H41" s="12" t="s">
        <v>78</v>
      </c>
      <c r="I41" s="12" t="s">
        <v>78</v>
      </c>
      <c r="J41" s="27">
        <v>1</v>
      </c>
      <c r="K41" s="2" t="s">
        <v>78</v>
      </c>
      <c r="L41" s="2" t="s">
        <v>78</v>
      </c>
      <c r="M41" s="2" t="s">
        <v>78</v>
      </c>
      <c r="N41" s="2" t="s">
        <v>78</v>
      </c>
      <c r="O41" s="2" t="s">
        <v>78</v>
      </c>
      <c r="P41" s="2" t="s">
        <v>78</v>
      </c>
      <c r="Q41" s="2" t="s">
        <v>78</v>
      </c>
      <c r="R41" s="2" t="s">
        <v>78</v>
      </c>
      <c r="S41" s="80"/>
    </row>
    <row r="42" spans="1:19" ht="25.5" customHeight="1" x14ac:dyDescent="0.25">
      <c r="A42" s="106"/>
      <c r="B42" s="73" t="s">
        <v>22</v>
      </c>
      <c r="C42" s="110" t="s">
        <v>52</v>
      </c>
      <c r="D42" s="51" t="s">
        <v>8</v>
      </c>
      <c r="E42" s="47">
        <f>SUM(F42:R42)</f>
        <v>8595.9920000000002</v>
      </c>
      <c r="F42" s="96">
        <f>SUM(F43:J46)</f>
        <v>1095.992</v>
      </c>
      <c r="G42" s="96"/>
      <c r="H42" s="96"/>
      <c r="I42" s="96"/>
      <c r="J42" s="96"/>
      <c r="K42" s="96">
        <f>SUM(K43:K46)</f>
        <v>1500</v>
      </c>
      <c r="L42" s="96"/>
      <c r="M42" s="96"/>
      <c r="N42" s="96"/>
      <c r="O42" s="96"/>
      <c r="P42" s="33">
        <f t="shared" ref="P42:R42" si="10">SUM(P43:P46)</f>
        <v>2000</v>
      </c>
      <c r="Q42" s="33">
        <f t="shared" si="10"/>
        <v>2000</v>
      </c>
      <c r="R42" s="33">
        <f t="shared" si="10"/>
        <v>2000</v>
      </c>
      <c r="S42" s="80"/>
    </row>
    <row r="43" spans="1:19" ht="38.25" customHeight="1" x14ac:dyDescent="0.25">
      <c r="A43" s="106"/>
      <c r="B43" s="73"/>
      <c r="C43" s="110"/>
      <c r="D43" s="23" t="s">
        <v>10</v>
      </c>
      <c r="E43" s="47">
        <f>SUM(F43:R43)</f>
        <v>0</v>
      </c>
      <c r="F43" s="96">
        <f>F6</f>
        <v>0</v>
      </c>
      <c r="G43" s="96"/>
      <c r="H43" s="96"/>
      <c r="I43" s="96"/>
      <c r="J43" s="96"/>
      <c r="K43" s="96">
        <f>K6</f>
        <v>0</v>
      </c>
      <c r="L43" s="96"/>
      <c r="M43" s="96"/>
      <c r="N43" s="96"/>
      <c r="O43" s="96"/>
      <c r="P43" s="33">
        <f>P6</f>
        <v>0</v>
      </c>
      <c r="Q43" s="33">
        <f>Q6</f>
        <v>0</v>
      </c>
      <c r="R43" s="33">
        <f>R6</f>
        <v>0</v>
      </c>
      <c r="S43" s="80"/>
    </row>
    <row r="44" spans="1:19" ht="38.25" customHeight="1" x14ac:dyDescent="0.25">
      <c r="A44" s="106"/>
      <c r="B44" s="73"/>
      <c r="C44" s="110"/>
      <c r="D44" s="23" t="s">
        <v>9</v>
      </c>
      <c r="E44" s="47">
        <f t="shared" ref="E44:E46" si="11">SUM(F44:R44)</f>
        <v>0</v>
      </c>
      <c r="F44" s="96">
        <f t="shared" ref="F44:F46" si="12">F7</f>
        <v>0</v>
      </c>
      <c r="G44" s="96"/>
      <c r="H44" s="96"/>
      <c r="I44" s="96"/>
      <c r="J44" s="96"/>
      <c r="K44" s="96">
        <f t="shared" ref="K44:R46" si="13">K7</f>
        <v>0</v>
      </c>
      <c r="L44" s="96"/>
      <c r="M44" s="96"/>
      <c r="N44" s="96"/>
      <c r="O44" s="96"/>
      <c r="P44" s="33">
        <f t="shared" si="13"/>
        <v>0</v>
      </c>
      <c r="Q44" s="33">
        <f t="shared" si="13"/>
        <v>0</v>
      </c>
      <c r="R44" s="33">
        <f t="shared" si="13"/>
        <v>0</v>
      </c>
      <c r="S44" s="80"/>
    </row>
    <row r="45" spans="1:19" ht="38.25" customHeight="1" x14ac:dyDescent="0.25">
      <c r="A45" s="106"/>
      <c r="B45" s="73"/>
      <c r="C45" s="110"/>
      <c r="D45" s="23" t="s">
        <v>6</v>
      </c>
      <c r="E45" s="47">
        <f t="shared" si="11"/>
        <v>8595.9920000000002</v>
      </c>
      <c r="F45" s="96">
        <f t="shared" si="12"/>
        <v>1095.992</v>
      </c>
      <c r="G45" s="96"/>
      <c r="H45" s="96"/>
      <c r="I45" s="96"/>
      <c r="J45" s="96"/>
      <c r="K45" s="96">
        <f t="shared" si="13"/>
        <v>1500</v>
      </c>
      <c r="L45" s="96"/>
      <c r="M45" s="96"/>
      <c r="N45" s="96"/>
      <c r="O45" s="96"/>
      <c r="P45" s="33">
        <f t="shared" si="13"/>
        <v>2000</v>
      </c>
      <c r="Q45" s="33">
        <f t="shared" si="13"/>
        <v>2000</v>
      </c>
      <c r="R45" s="33">
        <f t="shared" si="13"/>
        <v>2000</v>
      </c>
      <c r="S45" s="80"/>
    </row>
    <row r="46" spans="1:19" ht="38.25" customHeight="1" x14ac:dyDescent="0.25">
      <c r="A46" s="106"/>
      <c r="B46" s="73"/>
      <c r="C46" s="110"/>
      <c r="D46" s="23" t="s">
        <v>7</v>
      </c>
      <c r="E46" s="47">
        <f t="shared" si="11"/>
        <v>0</v>
      </c>
      <c r="F46" s="96">
        <f t="shared" si="12"/>
        <v>0</v>
      </c>
      <c r="G46" s="96"/>
      <c r="H46" s="96"/>
      <c r="I46" s="96"/>
      <c r="J46" s="96"/>
      <c r="K46" s="96">
        <f t="shared" si="13"/>
        <v>0</v>
      </c>
      <c r="L46" s="96"/>
      <c r="M46" s="96"/>
      <c r="N46" s="96"/>
      <c r="O46" s="96"/>
      <c r="P46" s="33">
        <f t="shared" si="13"/>
        <v>0</v>
      </c>
      <c r="Q46" s="33">
        <f t="shared" si="13"/>
        <v>0</v>
      </c>
      <c r="R46" s="33">
        <f t="shared" si="13"/>
        <v>0</v>
      </c>
      <c r="S46" s="80"/>
    </row>
    <row r="47" spans="1:19" ht="63" customHeight="1" x14ac:dyDescent="0.25"/>
    <row r="48" spans="1:19" ht="35.25" customHeight="1" x14ac:dyDescent="0.25"/>
    <row r="49" ht="35.25" customHeight="1" x14ac:dyDescent="0.25"/>
    <row r="50" ht="35.25" customHeight="1" x14ac:dyDescent="0.25"/>
    <row r="51" ht="35.25" customHeight="1" x14ac:dyDescent="0.25"/>
    <row r="52" ht="35.25" customHeight="1" x14ac:dyDescent="0.25"/>
    <row r="53" ht="35.25" customHeight="1" x14ac:dyDescent="0.25"/>
    <row r="54" ht="15.75" customHeight="1" x14ac:dyDescent="0.25"/>
    <row r="59" ht="15.75" customHeight="1" x14ac:dyDescent="0.25"/>
  </sheetData>
  <mergeCells count="144">
    <mergeCell ref="A1:S1"/>
    <mergeCell ref="A2:A3"/>
    <mergeCell ref="B2:B3"/>
    <mergeCell ref="C2:C3"/>
    <mergeCell ref="D2:D3"/>
    <mergeCell ref="E2:E3"/>
    <mergeCell ref="S2:S3"/>
    <mergeCell ref="B18:B22"/>
    <mergeCell ref="C18:C22"/>
    <mergeCell ref="S18:S22"/>
    <mergeCell ref="K15:K16"/>
    <mergeCell ref="P15:P16"/>
    <mergeCell ref="Q15:Q16"/>
    <mergeCell ref="R15:R16"/>
    <mergeCell ref="F15:F16"/>
    <mergeCell ref="B10:B14"/>
    <mergeCell ref="C10:C14"/>
    <mergeCell ref="S10:S14"/>
    <mergeCell ref="A5:A9"/>
    <mergeCell ref="B5:B9"/>
    <mergeCell ref="C5:C9"/>
    <mergeCell ref="S5:S9"/>
    <mergeCell ref="F2:R2"/>
    <mergeCell ref="F3:J3"/>
    <mergeCell ref="F4:J4"/>
    <mergeCell ref="F5:J5"/>
    <mergeCell ref="F6:J6"/>
    <mergeCell ref="F7:J7"/>
    <mergeCell ref="F8:J8"/>
    <mergeCell ref="F9:J9"/>
    <mergeCell ref="S15:S17"/>
    <mergeCell ref="Q23:Q24"/>
    <mergeCell ref="R23:R24"/>
    <mergeCell ref="S23:S25"/>
    <mergeCell ref="G23:J23"/>
    <mergeCell ref="K23:K24"/>
    <mergeCell ref="P23:P24"/>
    <mergeCell ref="A10:A17"/>
    <mergeCell ref="B15:B17"/>
    <mergeCell ref="C15:C17"/>
    <mergeCell ref="D15:D17"/>
    <mergeCell ref="E15:E16"/>
    <mergeCell ref="F10:J10"/>
    <mergeCell ref="F11:J11"/>
    <mergeCell ref="F12:J12"/>
    <mergeCell ref="F13:J13"/>
    <mergeCell ref="F14:J14"/>
    <mergeCell ref="G15:J15"/>
    <mergeCell ref="A18:A25"/>
    <mergeCell ref="A42:A46"/>
    <mergeCell ref="B42:B46"/>
    <mergeCell ref="C42:C46"/>
    <mergeCell ref="F42:J42"/>
    <mergeCell ref="S42:S46"/>
    <mergeCell ref="F43:J43"/>
    <mergeCell ref="F44:J44"/>
    <mergeCell ref="F45:J45"/>
    <mergeCell ref="F46:J46"/>
    <mergeCell ref="F18:J18"/>
    <mergeCell ref="F19:J19"/>
    <mergeCell ref="F20:J20"/>
    <mergeCell ref="F21:J21"/>
    <mergeCell ref="F22:J22"/>
    <mergeCell ref="B23:B25"/>
    <mergeCell ref="C23:C25"/>
    <mergeCell ref="D23:D25"/>
    <mergeCell ref="E23:E24"/>
    <mergeCell ref="F23:F24"/>
    <mergeCell ref="P39:P40"/>
    <mergeCell ref="Q39:Q40"/>
    <mergeCell ref="K46:O46"/>
    <mergeCell ref="K30:O30"/>
    <mergeCell ref="K26:O26"/>
    <mergeCell ref="K27:O27"/>
    <mergeCell ref="K28:O28"/>
    <mergeCell ref="K29:O29"/>
    <mergeCell ref="A26:A33"/>
    <mergeCell ref="B26:B30"/>
    <mergeCell ref="C26:C30"/>
    <mergeCell ref="F26:J26"/>
    <mergeCell ref="S26:S30"/>
    <mergeCell ref="F27:J27"/>
    <mergeCell ref="F28:J28"/>
    <mergeCell ref="F29:J29"/>
    <mergeCell ref="F30:J30"/>
    <mergeCell ref="B31:B33"/>
    <mergeCell ref="C31:C33"/>
    <mergeCell ref="D31:D33"/>
    <mergeCell ref="E31:E32"/>
    <mergeCell ref="F31:F32"/>
    <mergeCell ref="G31:J31"/>
    <mergeCell ref="K31:K32"/>
    <mergeCell ref="P31:P32"/>
    <mergeCell ref="Q31:Q32"/>
    <mergeCell ref="R31:R32"/>
    <mergeCell ref="S31:S33"/>
    <mergeCell ref="F39:F40"/>
    <mergeCell ref="G39:J39"/>
    <mergeCell ref="K39:K40"/>
    <mergeCell ref="L39:O39"/>
    <mergeCell ref="K3:O3"/>
    <mergeCell ref="K4:O4"/>
    <mergeCell ref="L15:O15"/>
    <mergeCell ref="L23:O23"/>
    <mergeCell ref="L31:O31"/>
    <mergeCell ref="K5:O5"/>
    <mergeCell ref="K6:O6"/>
    <mergeCell ref="K7:O7"/>
    <mergeCell ref="K8:O8"/>
    <mergeCell ref="K9:O9"/>
    <mergeCell ref="K10:O10"/>
    <mergeCell ref="K11:O11"/>
    <mergeCell ref="K12:O12"/>
    <mergeCell ref="K13:O13"/>
    <mergeCell ref="K14:O14"/>
    <mergeCell ref="K18:O18"/>
    <mergeCell ref="K19:O19"/>
    <mergeCell ref="K20:O20"/>
    <mergeCell ref="K21:O21"/>
    <mergeCell ref="K22:O22"/>
    <mergeCell ref="K42:O42"/>
    <mergeCell ref="K43:O43"/>
    <mergeCell ref="K44:O44"/>
    <mergeCell ref="K45:O45"/>
    <mergeCell ref="R39:R40"/>
    <mergeCell ref="S39:S41"/>
    <mergeCell ref="A34:A41"/>
    <mergeCell ref="B34:B38"/>
    <mergeCell ref="C34:C38"/>
    <mergeCell ref="F34:J34"/>
    <mergeCell ref="K34:O34"/>
    <mergeCell ref="S34:S38"/>
    <mergeCell ref="F35:J35"/>
    <mergeCell ref="K35:O35"/>
    <mergeCell ref="F36:J36"/>
    <mergeCell ref="K36:O36"/>
    <mergeCell ref="F37:J37"/>
    <mergeCell ref="K37:O37"/>
    <mergeCell ref="F38:J38"/>
    <mergeCell ref="K38:O38"/>
    <mergeCell ref="B39:B41"/>
    <mergeCell ref="C39:C41"/>
    <mergeCell ref="D39:D41"/>
    <mergeCell ref="E39:E40"/>
  </mergeCells>
  <pageMargins left="0.59055118110236227" right="0.19685039370078741" top="0.70866141732283472" bottom="0.19685039370078741" header="0.51181102362204722" footer="0.51181102362204722"/>
  <pageSetup paperSize="9" scale="53" firstPageNumber="26" orientation="landscape" useFirstPageNumber="1" horizontalDpi="300" verticalDpi="300" r:id="rId1"/>
  <headerFooter>
    <oddHeader xml:space="preserve">&amp;C&amp;P
</oddHeader>
  </headerFooter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S125"/>
  <sheetViews>
    <sheetView zoomScale="80" zoomScaleNormal="80" zoomScalePageLayoutView="50" workbookViewId="0">
      <selection activeCell="K7" sqref="K7:O7"/>
    </sheetView>
  </sheetViews>
  <sheetFormatPr defaultRowHeight="15" x14ac:dyDescent="0.25"/>
  <cols>
    <col min="1" max="1" width="8.5703125" style="6" customWidth="1"/>
    <col min="2" max="2" width="43.28515625" style="63" customWidth="1"/>
    <col min="3" max="3" width="15.140625" style="6" customWidth="1"/>
    <col min="4" max="4" width="20.85546875" style="6" customWidth="1"/>
    <col min="5" max="5" width="18.7109375" style="46" customWidth="1"/>
    <col min="6" max="6" width="16.28515625" style="6" customWidth="1"/>
    <col min="7" max="10" width="9.7109375" style="6" hidden="1" customWidth="1"/>
    <col min="11" max="11" width="16.28515625" style="6" customWidth="1"/>
    <col min="12" max="12" width="9.7109375" style="6" customWidth="1"/>
    <col min="13" max="13" width="13.140625" style="6" customWidth="1"/>
    <col min="14" max="15" width="9.7109375" style="6" customWidth="1"/>
    <col min="16" max="18" width="16.28515625" style="6" customWidth="1"/>
    <col min="19" max="19" width="30.7109375" style="6" customWidth="1"/>
    <col min="20" max="16384" width="9.140625" style="6"/>
  </cols>
  <sheetData>
    <row r="1" spans="1:19" ht="37.5" customHeight="1" x14ac:dyDescent="0.25">
      <c r="A1" s="107" t="s">
        <v>286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ht="15.75" x14ac:dyDescent="0.25">
      <c r="A2" s="111" t="s">
        <v>24</v>
      </c>
      <c r="B2" s="80" t="s">
        <v>11</v>
      </c>
      <c r="C2" s="80" t="s">
        <v>12</v>
      </c>
      <c r="D2" s="80" t="s">
        <v>13</v>
      </c>
      <c r="E2" s="91" t="s">
        <v>14</v>
      </c>
      <c r="F2" s="80" t="s">
        <v>15</v>
      </c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 t="s">
        <v>16</v>
      </c>
    </row>
    <row r="3" spans="1:19" ht="45" customHeight="1" x14ac:dyDescent="0.25">
      <c r="A3" s="111"/>
      <c r="B3" s="80"/>
      <c r="C3" s="80"/>
      <c r="D3" s="80"/>
      <c r="E3" s="91"/>
      <c r="F3" s="80" t="s">
        <v>4</v>
      </c>
      <c r="G3" s="80"/>
      <c r="H3" s="80"/>
      <c r="I3" s="80"/>
      <c r="J3" s="80"/>
      <c r="K3" s="98" t="s">
        <v>5</v>
      </c>
      <c r="L3" s="99"/>
      <c r="M3" s="99"/>
      <c r="N3" s="99"/>
      <c r="O3" s="100"/>
      <c r="P3" s="2" t="s">
        <v>55</v>
      </c>
      <c r="Q3" s="2" t="s">
        <v>56</v>
      </c>
      <c r="R3" s="2" t="s">
        <v>57</v>
      </c>
      <c r="S3" s="80"/>
    </row>
    <row r="4" spans="1:19" ht="19.5" customHeight="1" x14ac:dyDescent="0.25">
      <c r="A4" s="9">
        <v>1</v>
      </c>
      <c r="B4" s="2">
        <v>2</v>
      </c>
      <c r="C4" s="2">
        <v>3</v>
      </c>
      <c r="D4" s="2">
        <v>4</v>
      </c>
      <c r="E4" s="2">
        <v>5</v>
      </c>
      <c r="F4" s="80">
        <v>6</v>
      </c>
      <c r="G4" s="80"/>
      <c r="H4" s="80"/>
      <c r="I4" s="80"/>
      <c r="J4" s="80"/>
      <c r="K4" s="98">
        <v>7</v>
      </c>
      <c r="L4" s="99"/>
      <c r="M4" s="99"/>
      <c r="N4" s="99"/>
      <c r="O4" s="100"/>
      <c r="P4" s="2">
        <v>8</v>
      </c>
      <c r="Q4" s="2">
        <v>9</v>
      </c>
      <c r="R4" s="2">
        <v>10</v>
      </c>
      <c r="S4" s="2">
        <v>11</v>
      </c>
    </row>
    <row r="5" spans="1:19" ht="19.5" customHeight="1" x14ac:dyDescent="0.25">
      <c r="A5" s="111">
        <v>1</v>
      </c>
      <c r="B5" s="122" t="s">
        <v>178</v>
      </c>
      <c r="C5" s="80" t="s">
        <v>52</v>
      </c>
      <c r="D5" s="52" t="s">
        <v>8</v>
      </c>
      <c r="E5" s="47">
        <f t="shared" ref="E5:E14" si="0">SUM(F5:R5)</f>
        <v>12500</v>
      </c>
      <c r="F5" s="96">
        <f>SUM(F6:J9)</f>
        <v>2500</v>
      </c>
      <c r="G5" s="96"/>
      <c r="H5" s="96"/>
      <c r="I5" s="96"/>
      <c r="J5" s="96"/>
      <c r="K5" s="123">
        <f t="shared" ref="K5:R5" si="1">SUM(K6:K9)</f>
        <v>2500</v>
      </c>
      <c r="L5" s="124"/>
      <c r="M5" s="124"/>
      <c r="N5" s="124"/>
      <c r="O5" s="125"/>
      <c r="P5" s="33">
        <f t="shared" si="1"/>
        <v>2500</v>
      </c>
      <c r="Q5" s="33">
        <f t="shared" si="1"/>
        <v>2500</v>
      </c>
      <c r="R5" s="33">
        <f t="shared" si="1"/>
        <v>2500</v>
      </c>
      <c r="S5" s="80" t="s">
        <v>117</v>
      </c>
    </row>
    <row r="6" spans="1:19" ht="38.25" customHeight="1" x14ac:dyDescent="0.25">
      <c r="A6" s="111"/>
      <c r="B6" s="122"/>
      <c r="C6" s="80"/>
      <c r="D6" s="10" t="s">
        <v>10</v>
      </c>
      <c r="E6" s="47">
        <f t="shared" si="0"/>
        <v>0</v>
      </c>
      <c r="F6" s="96">
        <f>F11+F19+F27+F35</f>
        <v>0</v>
      </c>
      <c r="G6" s="96"/>
      <c r="H6" s="96"/>
      <c r="I6" s="96"/>
      <c r="J6" s="96"/>
      <c r="K6" s="123">
        <f t="shared" ref="K6:R9" si="2">K11+K19+K27+K35</f>
        <v>0</v>
      </c>
      <c r="L6" s="124"/>
      <c r="M6" s="124"/>
      <c r="N6" s="124"/>
      <c r="O6" s="125"/>
      <c r="P6" s="33">
        <f t="shared" si="2"/>
        <v>0</v>
      </c>
      <c r="Q6" s="33">
        <f t="shared" si="2"/>
        <v>0</v>
      </c>
      <c r="R6" s="33">
        <f t="shared" si="2"/>
        <v>0</v>
      </c>
      <c r="S6" s="80"/>
    </row>
    <row r="7" spans="1:19" ht="38.25" customHeight="1" x14ac:dyDescent="0.25">
      <c r="A7" s="111"/>
      <c r="B7" s="122"/>
      <c r="C7" s="80"/>
      <c r="D7" s="10" t="s">
        <v>9</v>
      </c>
      <c r="E7" s="47">
        <f t="shared" si="0"/>
        <v>0</v>
      </c>
      <c r="F7" s="96">
        <f>F12+F20+F28+F36</f>
        <v>0</v>
      </c>
      <c r="G7" s="96"/>
      <c r="H7" s="96"/>
      <c r="I7" s="96"/>
      <c r="J7" s="96"/>
      <c r="K7" s="123">
        <f t="shared" si="2"/>
        <v>0</v>
      </c>
      <c r="L7" s="124"/>
      <c r="M7" s="124"/>
      <c r="N7" s="124"/>
      <c r="O7" s="125"/>
      <c r="P7" s="33">
        <f t="shared" si="2"/>
        <v>0</v>
      </c>
      <c r="Q7" s="33">
        <f t="shared" si="2"/>
        <v>0</v>
      </c>
      <c r="R7" s="33">
        <f t="shared" si="2"/>
        <v>0</v>
      </c>
      <c r="S7" s="80"/>
    </row>
    <row r="8" spans="1:19" ht="38.25" customHeight="1" x14ac:dyDescent="0.25">
      <c r="A8" s="111"/>
      <c r="B8" s="122"/>
      <c r="C8" s="80"/>
      <c r="D8" s="10" t="s">
        <v>6</v>
      </c>
      <c r="E8" s="47">
        <f t="shared" si="0"/>
        <v>0</v>
      </c>
      <c r="F8" s="96">
        <f>F13+F21+F29+F37</f>
        <v>0</v>
      </c>
      <c r="G8" s="96"/>
      <c r="H8" s="96"/>
      <c r="I8" s="96"/>
      <c r="J8" s="96"/>
      <c r="K8" s="123">
        <f t="shared" si="2"/>
        <v>0</v>
      </c>
      <c r="L8" s="124"/>
      <c r="M8" s="124"/>
      <c r="N8" s="124"/>
      <c r="O8" s="125"/>
      <c r="P8" s="33">
        <f t="shared" si="2"/>
        <v>0</v>
      </c>
      <c r="Q8" s="33">
        <f t="shared" si="2"/>
        <v>0</v>
      </c>
      <c r="R8" s="33">
        <f t="shared" si="2"/>
        <v>0</v>
      </c>
      <c r="S8" s="80"/>
    </row>
    <row r="9" spans="1:19" ht="38.25" customHeight="1" x14ac:dyDescent="0.25">
      <c r="A9" s="111"/>
      <c r="B9" s="122"/>
      <c r="C9" s="80"/>
      <c r="D9" s="10" t="s">
        <v>7</v>
      </c>
      <c r="E9" s="47">
        <f t="shared" si="0"/>
        <v>12500</v>
      </c>
      <c r="F9" s="96">
        <f>F14+F22+F30+F38</f>
        <v>2500</v>
      </c>
      <c r="G9" s="96"/>
      <c r="H9" s="96"/>
      <c r="I9" s="96"/>
      <c r="J9" s="96"/>
      <c r="K9" s="123">
        <f t="shared" si="2"/>
        <v>2500</v>
      </c>
      <c r="L9" s="124"/>
      <c r="M9" s="124"/>
      <c r="N9" s="124"/>
      <c r="O9" s="125"/>
      <c r="P9" s="33">
        <f t="shared" si="2"/>
        <v>2500</v>
      </c>
      <c r="Q9" s="33">
        <f t="shared" si="2"/>
        <v>2500</v>
      </c>
      <c r="R9" s="33">
        <f t="shared" si="2"/>
        <v>2500</v>
      </c>
      <c r="S9" s="80"/>
    </row>
    <row r="10" spans="1:19" ht="19.5" customHeight="1" x14ac:dyDescent="0.25">
      <c r="A10" s="106" t="s">
        <v>25</v>
      </c>
      <c r="B10" s="90" t="s">
        <v>179</v>
      </c>
      <c r="C10" s="80" t="s">
        <v>52</v>
      </c>
      <c r="D10" s="52" t="s">
        <v>8</v>
      </c>
      <c r="E10" s="48">
        <f t="shared" si="0"/>
        <v>0</v>
      </c>
      <c r="F10" s="91">
        <f>SUM(F11:J14)</f>
        <v>0</v>
      </c>
      <c r="G10" s="91"/>
      <c r="H10" s="91"/>
      <c r="I10" s="91"/>
      <c r="J10" s="91"/>
      <c r="K10" s="93">
        <f t="shared" ref="K10:R10" si="3">SUM(K11:K14)</f>
        <v>0</v>
      </c>
      <c r="L10" s="94"/>
      <c r="M10" s="94"/>
      <c r="N10" s="94"/>
      <c r="O10" s="95"/>
      <c r="P10" s="34">
        <f t="shared" si="3"/>
        <v>0</v>
      </c>
      <c r="Q10" s="34">
        <f t="shared" si="3"/>
        <v>0</v>
      </c>
      <c r="R10" s="34">
        <f t="shared" si="3"/>
        <v>0</v>
      </c>
      <c r="S10" s="80" t="s">
        <v>117</v>
      </c>
    </row>
    <row r="11" spans="1:19" ht="38.25" customHeight="1" x14ac:dyDescent="0.25">
      <c r="A11" s="106"/>
      <c r="B11" s="90"/>
      <c r="C11" s="80"/>
      <c r="D11" s="10" t="s">
        <v>10</v>
      </c>
      <c r="E11" s="48">
        <f t="shared" si="0"/>
        <v>0</v>
      </c>
      <c r="F11" s="91">
        <v>0</v>
      </c>
      <c r="G11" s="91"/>
      <c r="H11" s="91"/>
      <c r="I11" s="91"/>
      <c r="J11" s="91"/>
      <c r="K11" s="93">
        <v>0</v>
      </c>
      <c r="L11" s="94"/>
      <c r="M11" s="94"/>
      <c r="N11" s="94"/>
      <c r="O11" s="95"/>
      <c r="P11" s="34">
        <v>0</v>
      </c>
      <c r="Q11" s="34">
        <v>0</v>
      </c>
      <c r="R11" s="34">
        <v>0</v>
      </c>
      <c r="S11" s="80"/>
    </row>
    <row r="12" spans="1:19" ht="38.25" customHeight="1" x14ac:dyDescent="0.25">
      <c r="A12" s="106"/>
      <c r="B12" s="90"/>
      <c r="C12" s="80"/>
      <c r="D12" s="10" t="s">
        <v>9</v>
      </c>
      <c r="E12" s="48">
        <f t="shared" si="0"/>
        <v>0</v>
      </c>
      <c r="F12" s="91">
        <v>0</v>
      </c>
      <c r="G12" s="91"/>
      <c r="H12" s="91"/>
      <c r="I12" s="91"/>
      <c r="J12" s="91"/>
      <c r="K12" s="93">
        <v>0</v>
      </c>
      <c r="L12" s="94"/>
      <c r="M12" s="94"/>
      <c r="N12" s="94"/>
      <c r="O12" s="95"/>
      <c r="P12" s="34">
        <v>0</v>
      </c>
      <c r="Q12" s="34">
        <v>0</v>
      </c>
      <c r="R12" s="34">
        <v>0</v>
      </c>
      <c r="S12" s="80"/>
    </row>
    <row r="13" spans="1:19" ht="38.25" customHeight="1" x14ac:dyDescent="0.25">
      <c r="A13" s="106"/>
      <c r="B13" s="90"/>
      <c r="C13" s="80"/>
      <c r="D13" s="10" t="s">
        <v>6</v>
      </c>
      <c r="E13" s="48">
        <f t="shared" si="0"/>
        <v>0</v>
      </c>
      <c r="F13" s="91">
        <v>0</v>
      </c>
      <c r="G13" s="91"/>
      <c r="H13" s="91"/>
      <c r="I13" s="91"/>
      <c r="J13" s="91"/>
      <c r="K13" s="93">
        <v>0</v>
      </c>
      <c r="L13" s="94"/>
      <c r="M13" s="94"/>
      <c r="N13" s="94"/>
      <c r="O13" s="95"/>
      <c r="P13" s="34">
        <v>0</v>
      </c>
      <c r="Q13" s="34">
        <v>0</v>
      </c>
      <c r="R13" s="34">
        <v>0</v>
      </c>
      <c r="S13" s="80"/>
    </row>
    <row r="14" spans="1:19" ht="38.25" customHeight="1" x14ac:dyDescent="0.25">
      <c r="A14" s="106"/>
      <c r="B14" s="90"/>
      <c r="C14" s="80"/>
      <c r="D14" s="10" t="s">
        <v>7</v>
      </c>
      <c r="E14" s="48">
        <f t="shared" si="0"/>
        <v>0</v>
      </c>
      <c r="F14" s="91">
        <v>0</v>
      </c>
      <c r="G14" s="91"/>
      <c r="H14" s="91"/>
      <c r="I14" s="91"/>
      <c r="J14" s="91"/>
      <c r="K14" s="93">
        <v>0</v>
      </c>
      <c r="L14" s="94"/>
      <c r="M14" s="94"/>
      <c r="N14" s="94"/>
      <c r="O14" s="95"/>
      <c r="P14" s="34">
        <v>0</v>
      </c>
      <c r="Q14" s="34">
        <v>0</v>
      </c>
      <c r="R14" s="34">
        <v>0</v>
      </c>
      <c r="S14" s="80"/>
    </row>
    <row r="15" spans="1:19" ht="22.5" customHeight="1" x14ac:dyDescent="0.25">
      <c r="A15" s="106"/>
      <c r="B15" s="90" t="s">
        <v>231</v>
      </c>
      <c r="C15" s="108" t="s">
        <v>20</v>
      </c>
      <c r="D15" s="108" t="s">
        <v>20</v>
      </c>
      <c r="E15" s="104" t="s">
        <v>44</v>
      </c>
      <c r="F15" s="101" t="s">
        <v>4</v>
      </c>
      <c r="G15" s="97" t="s">
        <v>71</v>
      </c>
      <c r="H15" s="97"/>
      <c r="I15" s="97"/>
      <c r="J15" s="97"/>
      <c r="K15" s="80" t="s">
        <v>203</v>
      </c>
      <c r="L15" s="97" t="s">
        <v>71</v>
      </c>
      <c r="M15" s="97"/>
      <c r="N15" s="97"/>
      <c r="O15" s="97"/>
      <c r="P15" s="102" t="s">
        <v>66</v>
      </c>
      <c r="Q15" s="102" t="s">
        <v>67</v>
      </c>
      <c r="R15" s="102" t="s">
        <v>68</v>
      </c>
      <c r="S15" s="80" t="s">
        <v>20</v>
      </c>
    </row>
    <row r="16" spans="1:19" ht="31.5" x14ac:dyDescent="0.25">
      <c r="A16" s="106"/>
      <c r="B16" s="90"/>
      <c r="C16" s="108"/>
      <c r="D16" s="108"/>
      <c r="E16" s="104"/>
      <c r="F16" s="101"/>
      <c r="G16" s="12" t="s">
        <v>69</v>
      </c>
      <c r="H16" s="13" t="s">
        <v>72</v>
      </c>
      <c r="I16" s="13" t="s">
        <v>73</v>
      </c>
      <c r="J16" s="13" t="s">
        <v>74</v>
      </c>
      <c r="K16" s="80"/>
      <c r="L16" s="12" t="s">
        <v>289</v>
      </c>
      <c r="M16" s="2" t="s">
        <v>288</v>
      </c>
      <c r="N16" s="2" t="s">
        <v>290</v>
      </c>
      <c r="O16" s="2" t="s">
        <v>291</v>
      </c>
      <c r="P16" s="102"/>
      <c r="Q16" s="102"/>
      <c r="R16" s="102"/>
      <c r="S16" s="80"/>
    </row>
    <row r="17" spans="1:19" ht="30" customHeight="1" x14ac:dyDescent="0.25">
      <c r="A17" s="106"/>
      <c r="B17" s="90"/>
      <c r="C17" s="108"/>
      <c r="D17" s="108"/>
      <c r="E17" s="49">
        <f>R17</f>
        <v>253</v>
      </c>
      <c r="F17" s="16">
        <v>250</v>
      </c>
      <c r="G17" s="12" t="s">
        <v>78</v>
      </c>
      <c r="H17" s="12" t="s">
        <v>78</v>
      </c>
      <c r="I17" s="12" t="s">
        <v>78</v>
      </c>
      <c r="J17" s="16">
        <v>250</v>
      </c>
      <c r="K17" s="2">
        <v>251.2</v>
      </c>
      <c r="L17" s="2">
        <v>250.3</v>
      </c>
      <c r="M17" s="2">
        <v>250.8</v>
      </c>
      <c r="N17" s="16">
        <v>251</v>
      </c>
      <c r="O17" s="2">
        <v>251.2</v>
      </c>
      <c r="P17" s="2">
        <v>251.4</v>
      </c>
      <c r="Q17" s="13">
        <v>252.2</v>
      </c>
      <c r="R17" s="17">
        <v>253</v>
      </c>
      <c r="S17" s="80"/>
    </row>
    <row r="18" spans="1:19" ht="19.5" customHeight="1" x14ac:dyDescent="0.25">
      <c r="A18" s="106" t="s">
        <v>31</v>
      </c>
      <c r="B18" s="90" t="s">
        <v>180</v>
      </c>
      <c r="C18" s="80" t="s">
        <v>52</v>
      </c>
      <c r="D18" s="52" t="s">
        <v>8</v>
      </c>
      <c r="E18" s="48">
        <f>SUM(F18:R18)</f>
        <v>12500</v>
      </c>
      <c r="F18" s="91">
        <f>SUM(F19:J22)</f>
        <v>2500</v>
      </c>
      <c r="G18" s="91"/>
      <c r="H18" s="91"/>
      <c r="I18" s="91"/>
      <c r="J18" s="91"/>
      <c r="K18" s="93">
        <f t="shared" ref="K18:R18" si="4">SUM(K19:K22)</f>
        <v>2500</v>
      </c>
      <c r="L18" s="94"/>
      <c r="M18" s="94"/>
      <c r="N18" s="94"/>
      <c r="O18" s="95"/>
      <c r="P18" s="34">
        <f t="shared" si="4"/>
        <v>2500</v>
      </c>
      <c r="Q18" s="34">
        <f t="shared" si="4"/>
        <v>2500</v>
      </c>
      <c r="R18" s="34">
        <f t="shared" si="4"/>
        <v>2500</v>
      </c>
      <c r="S18" s="80" t="s">
        <v>117</v>
      </c>
    </row>
    <row r="19" spans="1:19" ht="38.25" customHeight="1" x14ac:dyDescent="0.25">
      <c r="A19" s="106"/>
      <c r="B19" s="90"/>
      <c r="C19" s="80"/>
      <c r="D19" s="10" t="s">
        <v>10</v>
      </c>
      <c r="E19" s="48">
        <f>SUM(F19:R19)</f>
        <v>0</v>
      </c>
      <c r="F19" s="91">
        <v>0</v>
      </c>
      <c r="G19" s="91"/>
      <c r="H19" s="91"/>
      <c r="I19" s="91"/>
      <c r="J19" s="91"/>
      <c r="K19" s="93">
        <v>0</v>
      </c>
      <c r="L19" s="94"/>
      <c r="M19" s="94"/>
      <c r="N19" s="94"/>
      <c r="O19" s="95"/>
      <c r="P19" s="34">
        <v>0</v>
      </c>
      <c r="Q19" s="34">
        <v>0</v>
      </c>
      <c r="R19" s="34">
        <v>0</v>
      </c>
      <c r="S19" s="80"/>
    </row>
    <row r="20" spans="1:19" ht="38.25" customHeight="1" x14ac:dyDescent="0.25">
      <c r="A20" s="106"/>
      <c r="B20" s="90"/>
      <c r="C20" s="80"/>
      <c r="D20" s="10" t="s">
        <v>9</v>
      </c>
      <c r="E20" s="48">
        <f>SUM(F20:R20)</f>
        <v>0</v>
      </c>
      <c r="F20" s="91">
        <v>0</v>
      </c>
      <c r="G20" s="91"/>
      <c r="H20" s="91"/>
      <c r="I20" s="91"/>
      <c r="J20" s="91"/>
      <c r="K20" s="93">
        <v>0</v>
      </c>
      <c r="L20" s="94"/>
      <c r="M20" s="94"/>
      <c r="N20" s="94"/>
      <c r="O20" s="95"/>
      <c r="P20" s="34">
        <v>0</v>
      </c>
      <c r="Q20" s="34">
        <v>0</v>
      </c>
      <c r="R20" s="34">
        <v>0</v>
      </c>
      <c r="S20" s="80"/>
    </row>
    <row r="21" spans="1:19" ht="38.25" customHeight="1" x14ac:dyDescent="0.25">
      <c r="A21" s="106"/>
      <c r="B21" s="90"/>
      <c r="C21" s="80"/>
      <c r="D21" s="10" t="s">
        <v>6</v>
      </c>
      <c r="E21" s="48">
        <f>SUM(F21:R21)</f>
        <v>0</v>
      </c>
      <c r="F21" s="91">
        <v>0</v>
      </c>
      <c r="G21" s="91"/>
      <c r="H21" s="91"/>
      <c r="I21" s="91"/>
      <c r="J21" s="91"/>
      <c r="K21" s="93">
        <v>0</v>
      </c>
      <c r="L21" s="94"/>
      <c r="M21" s="94"/>
      <c r="N21" s="94"/>
      <c r="O21" s="95"/>
      <c r="P21" s="34">
        <v>0</v>
      </c>
      <c r="Q21" s="34">
        <v>0</v>
      </c>
      <c r="R21" s="34">
        <v>0</v>
      </c>
      <c r="S21" s="80"/>
    </row>
    <row r="22" spans="1:19" ht="38.25" customHeight="1" x14ac:dyDescent="0.25">
      <c r="A22" s="106"/>
      <c r="B22" s="90"/>
      <c r="C22" s="80"/>
      <c r="D22" s="10" t="s">
        <v>7</v>
      </c>
      <c r="E22" s="48">
        <f>SUM(F22:R22)</f>
        <v>12500</v>
      </c>
      <c r="F22" s="128">
        <v>2500</v>
      </c>
      <c r="G22" s="128"/>
      <c r="H22" s="128"/>
      <c r="I22" s="128"/>
      <c r="J22" s="128"/>
      <c r="K22" s="93">
        <v>2500</v>
      </c>
      <c r="L22" s="94"/>
      <c r="M22" s="94"/>
      <c r="N22" s="94"/>
      <c r="O22" s="95"/>
      <c r="P22" s="62">
        <v>2500</v>
      </c>
      <c r="Q22" s="62">
        <v>2500</v>
      </c>
      <c r="R22" s="62">
        <v>2500</v>
      </c>
      <c r="S22" s="80"/>
    </row>
    <row r="23" spans="1:19" ht="15.75" x14ac:dyDescent="0.25">
      <c r="A23" s="106"/>
      <c r="B23" s="90" t="s">
        <v>204</v>
      </c>
      <c r="C23" s="108" t="s">
        <v>20</v>
      </c>
      <c r="D23" s="108" t="s">
        <v>20</v>
      </c>
      <c r="E23" s="104" t="s">
        <v>44</v>
      </c>
      <c r="F23" s="101" t="s">
        <v>4</v>
      </c>
      <c r="G23" s="97" t="s">
        <v>71</v>
      </c>
      <c r="H23" s="97"/>
      <c r="I23" s="97"/>
      <c r="J23" s="97"/>
      <c r="K23" s="80" t="s">
        <v>203</v>
      </c>
      <c r="L23" s="97" t="s">
        <v>71</v>
      </c>
      <c r="M23" s="97"/>
      <c r="N23" s="97"/>
      <c r="O23" s="97"/>
      <c r="P23" s="102" t="s">
        <v>66</v>
      </c>
      <c r="Q23" s="102" t="s">
        <v>67</v>
      </c>
      <c r="R23" s="102" t="s">
        <v>68</v>
      </c>
      <c r="S23" s="80" t="s">
        <v>20</v>
      </c>
    </row>
    <row r="24" spans="1:19" ht="31.5" x14ac:dyDescent="0.25">
      <c r="A24" s="106"/>
      <c r="B24" s="90"/>
      <c r="C24" s="108"/>
      <c r="D24" s="108"/>
      <c r="E24" s="104"/>
      <c r="F24" s="101"/>
      <c r="G24" s="12" t="s">
        <v>69</v>
      </c>
      <c r="H24" s="13" t="s">
        <v>72</v>
      </c>
      <c r="I24" s="13" t="s">
        <v>73</v>
      </c>
      <c r="J24" s="13" t="s">
        <v>74</v>
      </c>
      <c r="K24" s="80"/>
      <c r="L24" s="12" t="s">
        <v>289</v>
      </c>
      <c r="M24" s="2" t="s">
        <v>288</v>
      </c>
      <c r="N24" s="2" t="s">
        <v>290</v>
      </c>
      <c r="O24" s="2" t="s">
        <v>291</v>
      </c>
      <c r="P24" s="102"/>
      <c r="Q24" s="102"/>
      <c r="R24" s="102"/>
      <c r="S24" s="80"/>
    </row>
    <row r="25" spans="1:19" ht="25.5" customHeight="1" x14ac:dyDescent="0.25">
      <c r="A25" s="106"/>
      <c r="B25" s="90"/>
      <c r="C25" s="108"/>
      <c r="D25" s="108"/>
      <c r="E25" s="56">
        <f>F25+K25+P25+Q25+R25</f>
        <v>60</v>
      </c>
      <c r="F25" s="18">
        <v>12</v>
      </c>
      <c r="G25" s="12" t="s">
        <v>78</v>
      </c>
      <c r="H25" s="12" t="s">
        <v>78</v>
      </c>
      <c r="I25" s="12" t="s">
        <v>78</v>
      </c>
      <c r="J25" s="27">
        <v>12</v>
      </c>
      <c r="K25" s="2">
        <v>12</v>
      </c>
      <c r="L25" s="2">
        <v>3</v>
      </c>
      <c r="M25" s="2">
        <v>6</v>
      </c>
      <c r="N25" s="2">
        <v>9</v>
      </c>
      <c r="O25" s="2">
        <v>12</v>
      </c>
      <c r="P25" s="2">
        <v>12</v>
      </c>
      <c r="Q25" s="13">
        <v>12</v>
      </c>
      <c r="R25" s="13">
        <v>12</v>
      </c>
      <c r="S25" s="80"/>
    </row>
    <row r="26" spans="1:19" ht="19.5" customHeight="1" x14ac:dyDescent="0.25">
      <c r="A26" s="106" t="s">
        <v>32</v>
      </c>
      <c r="B26" s="90" t="s">
        <v>205</v>
      </c>
      <c r="C26" s="80" t="s">
        <v>52</v>
      </c>
      <c r="D26" s="52" t="s">
        <v>8</v>
      </c>
      <c r="E26" s="48">
        <f>SUM(F26:R26)</f>
        <v>0</v>
      </c>
      <c r="F26" s="91">
        <f>SUM(F27:J30)</f>
        <v>0</v>
      </c>
      <c r="G26" s="91"/>
      <c r="H26" s="91"/>
      <c r="I26" s="91"/>
      <c r="J26" s="91"/>
      <c r="K26" s="93">
        <f t="shared" ref="K26:R26" si="5">SUM(K27:K30)</f>
        <v>0</v>
      </c>
      <c r="L26" s="94"/>
      <c r="M26" s="94"/>
      <c r="N26" s="94"/>
      <c r="O26" s="95"/>
      <c r="P26" s="34">
        <f t="shared" si="5"/>
        <v>0</v>
      </c>
      <c r="Q26" s="34">
        <f t="shared" si="5"/>
        <v>0</v>
      </c>
      <c r="R26" s="34">
        <f t="shared" si="5"/>
        <v>0</v>
      </c>
      <c r="S26" s="80" t="s">
        <v>117</v>
      </c>
    </row>
    <row r="27" spans="1:19" ht="38.25" customHeight="1" x14ac:dyDescent="0.25">
      <c r="A27" s="106"/>
      <c r="B27" s="90"/>
      <c r="C27" s="80"/>
      <c r="D27" s="10" t="s">
        <v>10</v>
      </c>
      <c r="E27" s="48">
        <f>SUM(F27:R27)</f>
        <v>0</v>
      </c>
      <c r="F27" s="91">
        <v>0</v>
      </c>
      <c r="G27" s="91"/>
      <c r="H27" s="91"/>
      <c r="I27" s="91"/>
      <c r="J27" s="91"/>
      <c r="K27" s="93">
        <v>0</v>
      </c>
      <c r="L27" s="94"/>
      <c r="M27" s="94"/>
      <c r="N27" s="94"/>
      <c r="O27" s="95"/>
      <c r="P27" s="34">
        <v>0</v>
      </c>
      <c r="Q27" s="34">
        <v>0</v>
      </c>
      <c r="R27" s="34">
        <v>0</v>
      </c>
      <c r="S27" s="80"/>
    </row>
    <row r="28" spans="1:19" ht="38.25" customHeight="1" x14ac:dyDescent="0.25">
      <c r="A28" s="106"/>
      <c r="B28" s="90"/>
      <c r="C28" s="80"/>
      <c r="D28" s="10" t="s">
        <v>9</v>
      </c>
      <c r="E28" s="48">
        <f>SUM(F28:R28)</f>
        <v>0</v>
      </c>
      <c r="F28" s="91">
        <v>0</v>
      </c>
      <c r="G28" s="91"/>
      <c r="H28" s="91"/>
      <c r="I28" s="91"/>
      <c r="J28" s="91"/>
      <c r="K28" s="93">
        <v>0</v>
      </c>
      <c r="L28" s="94"/>
      <c r="M28" s="94"/>
      <c r="N28" s="94"/>
      <c r="O28" s="95"/>
      <c r="P28" s="34">
        <v>0</v>
      </c>
      <c r="Q28" s="34">
        <v>0</v>
      </c>
      <c r="R28" s="34">
        <v>0</v>
      </c>
      <c r="S28" s="80"/>
    </row>
    <row r="29" spans="1:19" ht="38.25" customHeight="1" x14ac:dyDescent="0.25">
      <c r="A29" s="106"/>
      <c r="B29" s="90"/>
      <c r="C29" s="80"/>
      <c r="D29" s="10" t="s">
        <v>6</v>
      </c>
      <c r="E29" s="48">
        <f>SUM(F29:R29)</f>
        <v>0</v>
      </c>
      <c r="F29" s="91">
        <v>0</v>
      </c>
      <c r="G29" s="91"/>
      <c r="H29" s="91"/>
      <c r="I29" s="91"/>
      <c r="J29" s="91"/>
      <c r="K29" s="93">
        <v>0</v>
      </c>
      <c r="L29" s="94"/>
      <c r="M29" s="94"/>
      <c r="N29" s="94"/>
      <c r="O29" s="95"/>
      <c r="P29" s="34">
        <v>0</v>
      </c>
      <c r="Q29" s="34">
        <v>0</v>
      </c>
      <c r="R29" s="34">
        <v>0</v>
      </c>
      <c r="S29" s="80"/>
    </row>
    <row r="30" spans="1:19" ht="38.25" customHeight="1" x14ac:dyDescent="0.25">
      <c r="A30" s="106"/>
      <c r="B30" s="90"/>
      <c r="C30" s="80"/>
      <c r="D30" s="10" t="s">
        <v>7</v>
      </c>
      <c r="E30" s="48">
        <f>SUM(F30:R30)</f>
        <v>0</v>
      </c>
      <c r="F30" s="91">
        <v>0</v>
      </c>
      <c r="G30" s="91"/>
      <c r="H30" s="91"/>
      <c r="I30" s="91"/>
      <c r="J30" s="91"/>
      <c r="K30" s="93">
        <v>0</v>
      </c>
      <c r="L30" s="94"/>
      <c r="M30" s="94"/>
      <c r="N30" s="94"/>
      <c r="O30" s="95"/>
      <c r="P30" s="34">
        <v>0</v>
      </c>
      <c r="Q30" s="34">
        <v>0</v>
      </c>
      <c r="R30" s="34">
        <v>0</v>
      </c>
      <c r="S30" s="80"/>
    </row>
    <row r="31" spans="1:19" ht="27" customHeight="1" x14ac:dyDescent="0.25">
      <c r="A31" s="106"/>
      <c r="B31" s="90" t="s">
        <v>232</v>
      </c>
      <c r="C31" s="108" t="s">
        <v>20</v>
      </c>
      <c r="D31" s="108" t="s">
        <v>20</v>
      </c>
      <c r="E31" s="104" t="s">
        <v>44</v>
      </c>
      <c r="F31" s="101" t="s">
        <v>4</v>
      </c>
      <c r="G31" s="97" t="s">
        <v>71</v>
      </c>
      <c r="H31" s="97"/>
      <c r="I31" s="97"/>
      <c r="J31" s="97"/>
      <c r="K31" s="80" t="s">
        <v>203</v>
      </c>
      <c r="L31" s="97" t="s">
        <v>71</v>
      </c>
      <c r="M31" s="97"/>
      <c r="N31" s="97"/>
      <c r="O31" s="97"/>
      <c r="P31" s="102" t="s">
        <v>66</v>
      </c>
      <c r="Q31" s="102" t="s">
        <v>67</v>
      </c>
      <c r="R31" s="102" t="s">
        <v>68</v>
      </c>
      <c r="S31" s="80" t="s">
        <v>20</v>
      </c>
    </row>
    <row r="32" spans="1:19" ht="37.5" customHeight="1" x14ac:dyDescent="0.25">
      <c r="A32" s="106"/>
      <c r="B32" s="90"/>
      <c r="C32" s="108"/>
      <c r="D32" s="108"/>
      <c r="E32" s="104"/>
      <c r="F32" s="101"/>
      <c r="G32" s="12" t="s">
        <v>69</v>
      </c>
      <c r="H32" s="13" t="s">
        <v>72</v>
      </c>
      <c r="I32" s="13" t="s">
        <v>73</v>
      </c>
      <c r="J32" s="13" t="s">
        <v>74</v>
      </c>
      <c r="K32" s="80"/>
      <c r="L32" s="12" t="s">
        <v>289</v>
      </c>
      <c r="M32" s="2" t="s">
        <v>288</v>
      </c>
      <c r="N32" s="2" t="s">
        <v>290</v>
      </c>
      <c r="O32" s="2" t="s">
        <v>291</v>
      </c>
      <c r="P32" s="102"/>
      <c r="Q32" s="102"/>
      <c r="R32" s="102"/>
      <c r="S32" s="80"/>
    </row>
    <row r="33" spans="1:19" ht="27" customHeight="1" x14ac:dyDescent="0.25">
      <c r="A33" s="106"/>
      <c r="B33" s="90"/>
      <c r="C33" s="108"/>
      <c r="D33" s="108"/>
      <c r="E33" s="56">
        <f>R33</f>
        <v>84</v>
      </c>
      <c r="F33" s="18">
        <v>80</v>
      </c>
      <c r="G33" s="27" t="s">
        <v>78</v>
      </c>
      <c r="H33" s="27" t="s">
        <v>78</v>
      </c>
      <c r="I33" s="27" t="s">
        <v>78</v>
      </c>
      <c r="J33" s="27">
        <v>80</v>
      </c>
      <c r="K33" s="2">
        <v>20</v>
      </c>
      <c r="L33" s="2">
        <v>17</v>
      </c>
      <c r="M33" s="2">
        <v>18</v>
      </c>
      <c r="N33" s="2">
        <v>19</v>
      </c>
      <c r="O33" s="2">
        <v>20</v>
      </c>
      <c r="P33" s="2">
        <v>82</v>
      </c>
      <c r="Q33" s="13">
        <v>83</v>
      </c>
      <c r="R33" s="13">
        <v>84</v>
      </c>
      <c r="S33" s="80"/>
    </row>
    <row r="34" spans="1:19" ht="19.5" customHeight="1" x14ac:dyDescent="0.25">
      <c r="A34" s="106" t="s">
        <v>33</v>
      </c>
      <c r="B34" s="90" t="s">
        <v>206</v>
      </c>
      <c r="C34" s="80" t="s">
        <v>52</v>
      </c>
      <c r="D34" s="52" t="s">
        <v>8</v>
      </c>
      <c r="E34" s="48">
        <f>SUM(F34:R34)</f>
        <v>0</v>
      </c>
      <c r="F34" s="91">
        <f>SUM(F35:J38)</f>
        <v>0</v>
      </c>
      <c r="G34" s="91"/>
      <c r="H34" s="91"/>
      <c r="I34" s="91"/>
      <c r="J34" s="91"/>
      <c r="K34" s="93">
        <f t="shared" ref="K34:R34" si="6">SUM(K35:K38)</f>
        <v>0</v>
      </c>
      <c r="L34" s="94"/>
      <c r="M34" s="94"/>
      <c r="N34" s="94"/>
      <c r="O34" s="95"/>
      <c r="P34" s="34">
        <f t="shared" si="6"/>
        <v>0</v>
      </c>
      <c r="Q34" s="34">
        <f t="shared" si="6"/>
        <v>0</v>
      </c>
      <c r="R34" s="34">
        <f t="shared" si="6"/>
        <v>0</v>
      </c>
      <c r="S34" s="80" t="s">
        <v>117</v>
      </c>
    </row>
    <row r="35" spans="1:19" ht="38.25" customHeight="1" x14ac:dyDescent="0.25">
      <c r="A35" s="106"/>
      <c r="B35" s="90"/>
      <c r="C35" s="80"/>
      <c r="D35" s="10" t="s">
        <v>10</v>
      </c>
      <c r="E35" s="48">
        <f>SUM(F35:R35)</f>
        <v>0</v>
      </c>
      <c r="F35" s="91">
        <v>0</v>
      </c>
      <c r="G35" s="91"/>
      <c r="H35" s="91"/>
      <c r="I35" s="91"/>
      <c r="J35" s="91"/>
      <c r="K35" s="93">
        <v>0</v>
      </c>
      <c r="L35" s="94"/>
      <c r="M35" s="94"/>
      <c r="N35" s="94"/>
      <c r="O35" s="95"/>
      <c r="P35" s="34">
        <v>0</v>
      </c>
      <c r="Q35" s="34">
        <v>0</v>
      </c>
      <c r="R35" s="34">
        <v>0</v>
      </c>
      <c r="S35" s="80"/>
    </row>
    <row r="36" spans="1:19" ht="38.25" customHeight="1" x14ac:dyDescent="0.25">
      <c r="A36" s="106"/>
      <c r="B36" s="90"/>
      <c r="C36" s="80"/>
      <c r="D36" s="10" t="s">
        <v>9</v>
      </c>
      <c r="E36" s="48">
        <f>SUM(F36:R36)</f>
        <v>0</v>
      </c>
      <c r="F36" s="91">
        <v>0</v>
      </c>
      <c r="G36" s="91"/>
      <c r="H36" s="91"/>
      <c r="I36" s="91"/>
      <c r="J36" s="91"/>
      <c r="K36" s="93">
        <v>0</v>
      </c>
      <c r="L36" s="94"/>
      <c r="M36" s="94"/>
      <c r="N36" s="94"/>
      <c r="O36" s="95"/>
      <c r="P36" s="34">
        <v>0</v>
      </c>
      <c r="Q36" s="34">
        <v>0</v>
      </c>
      <c r="R36" s="34">
        <v>0</v>
      </c>
      <c r="S36" s="80"/>
    </row>
    <row r="37" spans="1:19" ht="38.25" customHeight="1" x14ac:dyDescent="0.25">
      <c r="A37" s="106"/>
      <c r="B37" s="90"/>
      <c r="C37" s="80"/>
      <c r="D37" s="10" t="s">
        <v>6</v>
      </c>
      <c r="E37" s="48">
        <f>SUM(F37:R37)</f>
        <v>0</v>
      </c>
      <c r="F37" s="91">
        <v>0</v>
      </c>
      <c r="G37" s="91"/>
      <c r="H37" s="91"/>
      <c r="I37" s="91"/>
      <c r="J37" s="91"/>
      <c r="K37" s="93">
        <v>0</v>
      </c>
      <c r="L37" s="94"/>
      <c r="M37" s="94"/>
      <c r="N37" s="94"/>
      <c r="O37" s="95"/>
      <c r="P37" s="34">
        <v>0</v>
      </c>
      <c r="Q37" s="34">
        <v>0</v>
      </c>
      <c r="R37" s="34">
        <v>0</v>
      </c>
      <c r="S37" s="80"/>
    </row>
    <row r="38" spans="1:19" ht="38.25" customHeight="1" x14ac:dyDescent="0.25">
      <c r="A38" s="106"/>
      <c r="B38" s="90"/>
      <c r="C38" s="80"/>
      <c r="D38" s="10" t="s">
        <v>7</v>
      </c>
      <c r="E38" s="48">
        <f>SUM(F38:R38)</f>
        <v>0</v>
      </c>
      <c r="F38" s="91">
        <v>0</v>
      </c>
      <c r="G38" s="91"/>
      <c r="H38" s="91"/>
      <c r="I38" s="91"/>
      <c r="J38" s="91"/>
      <c r="K38" s="93">
        <v>0</v>
      </c>
      <c r="L38" s="94"/>
      <c r="M38" s="94"/>
      <c r="N38" s="94"/>
      <c r="O38" s="95"/>
      <c r="P38" s="34">
        <v>0</v>
      </c>
      <c r="Q38" s="34">
        <v>0</v>
      </c>
      <c r="R38" s="34">
        <v>0</v>
      </c>
      <c r="S38" s="80"/>
    </row>
    <row r="39" spans="1:19" ht="27" customHeight="1" x14ac:dyDescent="0.25">
      <c r="A39" s="106"/>
      <c r="B39" s="90" t="s">
        <v>233</v>
      </c>
      <c r="C39" s="108" t="s">
        <v>20</v>
      </c>
      <c r="D39" s="108" t="s">
        <v>20</v>
      </c>
      <c r="E39" s="104" t="s">
        <v>44</v>
      </c>
      <c r="F39" s="101" t="s">
        <v>4</v>
      </c>
      <c r="G39" s="97" t="s">
        <v>71</v>
      </c>
      <c r="H39" s="97"/>
      <c r="I39" s="97"/>
      <c r="J39" s="97"/>
      <c r="K39" s="80" t="s">
        <v>203</v>
      </c>
      <c r="L39" s="97" t="s">
        <v>71</v>
      </c>
      <c r="M39" s="97"/>
      <c r="N39" s="97"/>
      <c r="O39" s="97"/>
      <c r="P39" s="102" t="s">
        <v>66</v>
      </c>
      <c r="Q39" s="102" t="s">
        <v>67</v>
      </c>
      <c r="R39" s="102" t="s">
        <v>68</v>
      </c>
      <c r="S39" s="80" t="s">
        <v>20</v>
      </c>
    </row>
    <row r="40" spans="1:19" ht="39" customHeight="1" x14ac:dyDescent="0.25">
      <c r="A40" s="106"/>
      <c r="B40" s="90"/>
      <c r="C40" s="108"/>
      <c r="D40" s="108"/>
      <c r="E40" s="104"/>
      <c r="F40" s="101"/>
      <c r="G40" s="12" t="s">
        <v>69</v>
      </c>
      <c r="H40" s="13" t="s">
        <v>72</v>
      </c>
      <c r="I40" s="13" t="s">
        <v>73</v>
      </c>
      <c r="J40" s="13" t="s">
        <v>74</v>
      </c>
      <c r="K40" s="80"/>
      <c r="L40" s="12" t="s">
        <v>289</v>
      </c>
      <c r="M40" s="2" t="s">
        <v>288</v>
      </c>
      <c r="N40" s="2" t="s">
        <v>290</v>
      </c>
      <c r="O40" s="2" t="s">
        <v>291</v>
      </c>
      <c r="P40" s="102"/>
      <c r="Q40" s="102"/>
      <c r="R40" s="102"/>
      <c r="S40" s="80"/>
    </row>
    <row r="41" spans="1:19" ht="27" customHeight="1" x14ac:dyDescent="0.25">
      <c r="A41" s="106"/>
      <c r="B41" s="90"/>
      <c r="C41" s="108"/>
      <c r="D41" s="108"/>
      <c r="E41" s="55" t="str">
        <f>R41</f>
        <v>46</v>
      </c>
      <c r="F41" s="30" t="s">
        <v>97</v>
      </c>
      <c r="G41" s="19" t="s">
        <v>78</v>
      </c>
      <c r="H41" s="19" t="s">
        <v>78</v>
      </c>
      <c r="I41" s="19" t="s">
        <v>78</v>
      </c>
      <c r="J41" s="19" t="s">
        <v>97</v>
      </c>
      <c r="K41" s="19" t="s">
        <v>103</v>
      </c>
      <c r="L41" s="2">
        <v>43</v>
      </c>
      <c r="M41" s="2">
        <v>43</v>
      </c>
      <c r="N41" s="2">
        <v>44</v>
      </c>
      <c r="O41" s="2">
        <v>44</v>
      </c>
      <c r="P41" s="19" t="s">
        <v>103</v>
      </c>
      <c r="Q41" s="31" t="s">
        <v>104</v>
      </c>
      <c r="R41" s="31" t="s">
        <v>105</v>
      </c>
      <c r="S41" s="80"/>
    </row>
    <row r="42" spans="1:19" ht="19.5" customHeight="1" x14ac:dyDescent="0.25">
      <c r="A42" s="106" t="s">
        <v>35</v>
      </c>
      <c r="B42" s="90" t="s">
        <v>181</v>
      </c>
      <c r="C42" s="80" t="s">
        <v>52</v>
      </c>
      <c r="D42" s="10" t="s">
        <v>8</v>
      </c>
      <c r="E42" s="48">
        <f>SUM(F42:R42)</f>
        <v>0</v>
      </c>
      <c r="F42" s="91">
        <f>SUM(F43:J46)</f>
        <v>0</v>
      </c>
      <c r="G42" s="91"/>
      <c r="H42" s="91"/>
      <c r="I42" s="91"/>
      <c r="J42" s="91"/>
      <c r="K42" s="93">
        <f t="shared" ref="K42:R42" si="7">SUM(K43:K46)</f>
        <v>0</v>
      </c>
      <c r="L42" s="94"/>
      <c r="M42" s="94"/>
      <c r="N42" s="94"/>
      <c r="O42" s="95"/>
      <c r="P42" s="34">
        <f t="shared" si="7"/>
        <v>0</v>
      </c>
      <c r="Q42" s="34">
        <f t="shared" si="7"/>
        <v>0</v>
      </c>
      <c r="R42" s="34">
        <f t="shared" si="7"/>
        <v>0</v>
      </c>
      <c r="S42" s="80" t="s">
        <v>117</v>
      </c>
    </row>
    <row r="43" spans="1:19" ht="38.25" customHeight="1" x14ac:dyDescent="0.25">
      <c r="A43" s="106"/>
      <c r="B43" s="90"/>
      <c r="C43" s="80"/>
      <c r="D43" s="10" t="s">
        <v>10</v>
      </c>
      <c r="E43" s="48">
        <f>SUM(F43:R43)</f>
        <v>0</v>
      </c>
      <c r="F43" s="91">
        <v>0</v>
      </c>
      <c r="G43" s="91"/>
      <c r="H43" s="91"/>
      <c r="I43" s="91"/>
      <c r="J43" s="91"/>
      <c r="K43" s="93">
        <v>0</v>
      </c>
      <c r="L43" s="94"/>
      <c r="M43" s="94"/>
      <c r="N43" s="94"/>
      <c r="O43" s="95"/>
      <c r="P43" s="34">
        <v>0</v>
      </c>
      <c r="Q43" s="34">
        <v>0</v>
      </c>
      <c r="R43" s="34">
        <v>0</v>
      </c>
      <c r="S43" s="80"/>
    </row>
    <row r="44" spans="1:19" ht="38.25" customHeight="1" x14ac:dyDescent="0.25">
      <c r="A44" s="106"/>
      <c r="B44" s="90"/>
      <c r="C44" s="80"/>
      <c r="D44" s="10" t="s">
        <v>9</v>
      </c>
      <c r="E44" s="48">
        <f>SUM(F44:R44)</f>
        <v>0</v>
      </c>
      <c r="F44" s="91">
        <v>0</v>
      </c>
      <c r="G44" s="91"/>
      <c r="H44" s="91"/>
      <c r="I44" s="91"/>
      <c r="J44" s="91"/>
      <c r="K44" s="93">
        <v>0</v>
      </c>
      <c r="L44" s="94"/>
      <c r="M44" s="94"/>
      <c r="N44" s="94"/>
      <c r="O44" s="95"/>
      <c r="P44" s="34">
        <v>0</v>
      </c>
      <c r="Q44" s="34">
        <v>0</v>
      </c>
      <c r="R44" s="34">
        <v>0</v>
      </c>
      <c r="S44" s="80"/>
    </row>
    <row r="45" spans="1:19" ht="38.25" customHeight="1" x14ac:dyDescent="0.25">
      <c r="A45" s="106"/>
      <c r="B45" s="90"/>
      <c r="C45" s="80"/>
      <c r="D45" s="10" t="s">
        <v>6</v>
      </c>
      <c r="E45" s="48">
        <f>SUM(F45:R45)</f>
        <v>0</v>
      </c>
      <c r="F45" s="91">
        <v>0</v>
      </c>
      <c r="G45" s="91"/>
      <c r="H45" s="91"/>
      <c r="I45" s="91"/>
      <c r="J45" s="91"/>
      <c r="K45" s="93">
        <v>0</v>
      </c>
      <c r="L45" s="94"/>
      <c r="M45" s="94"/>
      <c r="N45" s="94"/>
      <c r="O45" s="95"/>
      <c r="P45" s="34">
        <v>0</v>
      </c>
      <c r="Q45" s="34">
        <v>0</v>
      </c>
      <c r="R45" s="34">
        <v>0</v>
      </c>
      <c r="S45" s="80"/>
    </row>
    <row r="46" spans="1:19" ht="38.25" customHeight="1" x14ac:dyDescent="0.25">
      <c r="A46" s="106"/>
      <c r="B46" s="90"/>
      <c r="C46" s="80"/>
      <c r="D46" s="10" t="s">
        <v>7</v>
      </c>
      <c r="E46" s="48">
        <f>SUM(F46:R46)</f>
        <v>0</v>
      </c>
      <c r="F46" s="91">
        <v>0</v>
      </c>
      <c r="G46" s="91"/>
      <c r="H46" s="91"/>
      <c r="I46" s="91"/>
      <c r="J46" s="91"/>
      <c r="K46" s="93">
        <v>0</v>
      </c>
      <c r="L46" s="94"/>
      <c r="M46" s="94"/>
      <c r="N46" s="94"/>
      <c r="O46" s="95"/>
      <c r="P46" s="34">
        <v>0</v>
      </c>
      <c r="Q46" s="34">
        <v>0</v>
      </c>
      <c r="R46" s="34">
        <v>0</v>
      </c>
      <c r="S46" s="80"/>
    </row>
    <row r="47" spans="1:19" ht="15.75" x14ac:dyDescent="0.25">
      <c r="A47" s="106"/>
      <c r="B47" s="90" t="s">
        <v>207</v>
      </c>
      <c r="C47" s="108" t="s">
        <v>20</v>
      </c>
      <c r="D47" s="108" t="s">
        <v>20</v>
      </c>
      <c r="E47" s="104" t="s">
        <v>44</v>
      </c>
      <c r="F47" s="101" t="s">
        <v>4</v>
      </c>
      <c r="G47" s="97" t="s">
        <v>71</v>
      </c>
      <c r="H47" s="97"/>
      <c r="I47" s="97"/>
      <c r="J47" s="97"/>
      <c r="K47" s="80" t="s">
        <v>203</v>
      </c>
      <c r="L47" s="97" t="s">
        <v>71</v>
      </c>
      <c r="M47" s="97"/>
      <c r="N47" s="97"/>
      <c r="O47" s="97"/>
      <c r="P47" s="102" t="s">
        <v>66</v>
      </c>
      <c r="Q47" s="102" t="s">
        <v>67</v>
      </c>
      <c r="R47" s="102" t="s">
        <v>68</v>
      </c>
      <c r="S47" s="80" t="s">
        <v>20</v>
      </c>
    </row>
    <row r="48" spans="1:19" ht="31.5" x14ac:dyDescent="0.25">
      <c r="A48" s="106"/>
      <c r="B48" s="90"/>
      <c r="C48" s="108"/>
      <c r="D48" s="108"/>
      <c r="E48" s="104"/>
      <c r="F48" s="101"/>
      <c r="G48" s="12" t="s">
        <v>69</v>
      </c>
      <c r="H48" s="13" t="s">
        <v>72</v>
      </c>
      <c r="I48" s="13" t="s">
        <v>73</v>
      </c>
      <c r="J48" s="13" t="s">
        <v>74</v>
      </c>
      <c r="K48" s="80"/>
      <c r="L48" s="12" t="s">
        <v>289</v>
      </c>
      <c r="M48" s="2" t="s">
        <v>288</v>
      </c>
      <c r="N48" s="2" t="s">
        <v>290</v>
      </c>
      <c r="O48" s="2" t="s">
        <v>291</v>
      </c>
      <c r="P48" s="102"/>
      <c r="Q48" s="102"/>
      <c r="R48" s="102"/>
      <c r="S48" s="80"/>
    </row>
    <row r="49" spans="1:19" ht="27" customHeight="1" x14ac:dyDescent="0.25">
      <c r="A49" s="106"/>
      <c r="B49" s="90"/>
      <c r="C49" s="108"/>
      <c r="D49" s="108"/>
      <c r="E49" s="56">
        <f>F49+K49+P49+Q49+R49</f>
        <v>0</v>
      </c>
      <c r="F49" s="18">
        <v>0</v>
      </c>
      <c r="G49" s="27">
        <v>0</v>
      </c>
      <c r="H49" s="27">
        <v>0</v>
      </c>
      <c r="I49" s="27">
        <v>0</v>
      </c>
      <c r="J49" s="27">
        <v>0</v>
      </c>
      <c r="K49" s="2">
        <v>0</v>
      </c>
      <c r="L49" s="2" t="s">
        <v>78</v>
      </c>
      <c r="M49" s="2" t="s">
        <v>78</v>
      </c>
      <c r="N49" s="2" t="s">
        <v>78</v>
      </c>
      <c r="O49" s="2">
        <v>0</v>
      </c>
      <c r="P49" s="2">
        <v>0</v>
      </c>
      <c r="Q49" s="13">
        <v>0</v>
      </c>
      <c r="R49" s="13">
        <v>0</v>
      </c>
      <c r="S49" s="80"/>
    </row>
    <row r="50" spans="1:19" ht="30.75" customHeight="1" x14ac:dyDescent="0.25">
      <c r="A50" s="106" t="s">
        <v>50</v>
      </c>
      <c r="B50" s="90" t="s">
        <v>201</v>
      </c>
      <c r="C50" s="80" t="s">
        <v>52</v>
      </c>
      <c r="D50" s="10" t="s">
        <v>8</v>
      </c>
      <c r="E50" s="48">
        <f>SUM(F50:R50)</f>
        <v>0</v>
      </c>
      <c r="F50" s="91">
        <f>SUM(F51:J54)</f>
        <v>0</v>
      </c>
      <c r="G50" s="91"/>
      <c r="H50" s="91"/>
      <c r="I50" s="91"/>
      <c r="J50" s="91"/>
      <c r="K50" s="93">
        <f t="shared" ref="K50:R50" si="8">SUM(K51:K54)</f>
        <v>0</v>
      </c>
      <c r="L50" s="94"/>
      <c r="M50" s="94"/>
      <c r="N50" s="94"/>
      <c r="O50" s="95"/>
      <c r="P50" s="34">
        <f t="shared" si="8"/>
        <v>0</v>
      </c>
      <c r="Q50" s="34">
        <f t="shared" si="8"/>
        <v>0</v>
      </c>
      <c r="R50" s="34">
        <f t="shared" si="8"/>
        <v>0</v>
      </c>
      <c r="S50" s="80" t="s">
        <v>117</v>
      </c>
    </row>
    <row r="51" spans="1:19" ht="50.1" customHeight="1" x14ac:dyDescent="0.25">
      <c r="A51" s="106"/>
      <c r="B51" s="90"/>
      <c r="C51" s="80"/>
      <c r="D51" s="10" t="s">
        <v>10</v>
      </c>
      <c r="E51" s="48">
        <f>SUM(F51:R51)</f>
        <v>0</v>
      </c>
      <c r="F51" s="91">
        <v>0</v>
      </c>
      <c r="G51" s="91"/>
      <c r="H51" s="91"/>
      <c r="I51" s="91"/>
      <c r="J51" s="91"/>
      <c r="K51" s="93">
        <v>0</v>
      </c>
      <c r="L51" s="94"/>
      <c r="M51" s="94"/>
      <c r="N51" s="94"/>
      <c r="O51" s="95"/>
      <c r="P51" s="34">
        <v>0</v>
      </c>
      <c r="Q51" s="34">
        <v>0</v>
      </c>
      <c r="R51" s="34">
        <v>0</v>
      </c>
      <c r="S51" s="80"/>
    </row>
    <row r="52" spans="1:19" ht="50.1" customHeight="1" x14ac:dyDescent="0.25">
      <c r="A52" s="106"/>
      <c r="B52" s="90"/>
      <c r="C52" s="80"/>
      <c r="D52" s="10" t="s">
        <v>9</v>
      </c>
      <c r="E52" s="48">
        <f>SUM(F52:R52)</f>
        <v>0</v>
      </c>
      <c r="F52" s="91">
        <v>0</v>
      </c>
      <c r="G52" s="91"/>
      <c r="H52" s="91"/>
      <c r="I52" s="91"/>
      <c r="J52" s="91"/>
      <c r="K52" s="93">
        <v>0</v>
      </c>
      <c r="L52" s="94"/>
      <c r="M52" s="94"/>
      <c r="N52" s="94"/>
      <c r="O52" s="95"/>
      <c r="P52" s="34">
        <v>0</v>
      </c>
      <c r="Q52" s="34">
        <v>0</v>
      </c>
      <c r="R52" s="34">
        <v>0</v>
      </c>
      <c r="S52" s="80"/>
    </row>
    <row r="53" spans="1:19" ht="50.1" customHeight="1" x14ac:dyDescent="0.25">
      <c r="A53" s="106"/>
      <c r="B53" s="90"/>
      <c r="C53" s="80"/>
      <c r="D53" s="10" t="s">
        <v>6</v>
      </c>
      <c r="E53" s="48">
        <f>SUM(F53:R53)</f>
        <v>0</v>
      </c>
      <c r="F53" s="91">
        <v>0</v>
      </c>
      <c r="G53" s="91"/>
      <c r="H53" s="91"/>
      <c r="I53" s="91"/>
      <c r="J53" s="91"/>
      <c r="K53" s="93">
        <v>0</v>
      </c>
      <c r="L53" s="94"/>
      <c r="M53" s="94"/>
      <c r="N53" s="94"/>
      <c r="O53" s="95"/>
      <c r="P53" s="34">
        <v>0</v>
      </c>
      <c r="Q53" s="34">
        <v>0</v>
      </c>
      <c r="R53" s="34">
        <v>0</v>
      </c>
      <c r="S53" s="80"/>
    </row>
    <row r="54" spans="1:19" ht="50.1" customHeight="1" x14ac:dyDescent="0.25">
      <c r="A54" s="106"/>
      <c r="B54" s="90"/>
      <c r="C54" s="80"/>
      <c r="D54" s="10" t="s">
        <v>7</v>
      </c>
      <c r="E54" s="48">
        <f>SUM(F54:R54)</f>
        <v>0</v>
      </c>
      <c r="F54" s="91">
        <v>0</v>
      </c>
      <c r="G54" s="91"/>
      <c r="H54" s="91"/>
      <c r="I54" s="91"/>
      <c r="J54" s="91"/>
      <c r="K54" s="93">
        <v>0</v>
      </c>
      <c r="L54" s="94"/>
      <c r="M54" s="94"/>
      <c r="N54" s="94"/>
      <c r="O54" s="95"/>
      <c r="P54" s="34">
        <v>0</v>
      </c>
      <c r="Q54" s="34">
        <v>0</v>
      </c>
      <c r="R54" s="34">
        <v>0</v>
      </c>
      <c r="S54" s="80"/>
    </row>
    <row r="55" spans="1:19" ht="15.75" x14ac:dyDescent="0.25">
      <c r="A55" s="106"/>
      <c r="B55" s="90" t="s">
        <v>208</v>
      </c>
      <c r="C55" s="108" t="s">
        <v>20</v>
      </c>
      <c r="D55" s="108" t="s">
        <v>20</v>
      </c>
      <c r="E55" s="104" t="s">
        <v>44</v>
      </c>
      <c r="F55" s="101" t="s">
        <v>4</v>
      </c>
      <c r="G55" s="97" t="s">
        <v>71</v>
      </c>
      <c r="H55" s="97"/>
      <c r="I55" s="97"/>
      <c r="J55" s="97"/>
      <c r="K55" s="80" t="s">
        <v>203</v>
      </c>
      <c r="L55" s="97" t="s">
        <v>71</v>
      </c>
      <c r="M55" s="97"/>
      <c r="N55" s="97"/>
      <c r="O55" s="97"/>
      <c r="P55" s="102" t="s">
        <v>66</v>
      </c>
      <c r="Q55" s="102" t="s">
        <v>67</v>
      </c>
      <c r="R55" s="102" t="s">
        <v>68</v>
      </c>
      <c r="S55" s="80" t="s">
        <v>20</v>
      </c>
    </row>
    <row r="56" spans="1:19" ht="31.5" x14ac:dyDescent="0.25">
      <c r="A56" s="106"/>
      <c r="B56" s="90"/>
      <c r="C56" s="108"/>
      <c r="D56" s="108"/>
      <c r="E56" s="104"/>
      <c r="F56" s="101"/>
      <c r="G56" s="12" t="s">
        <v>69</v>
      </c>
      <c r="H56" s="13" t="s">
        <v>72</v>
      </c>
      <c r="I56" s="13" t="s">
        <v>73</v>
      </c>
      <c r="J56" s="13" t="s">
        <v>74</v>
      </c>
      <c r="K56" s="80"/>
      <c r="L56" s="12" t="s">
        <v>289</v>
      </c>
      <c r="M56" s="2" t="s">
        <v>288</v>
      </c>
      <c r="N56" s="2" t="s">
        <v>290</v>
      </c>
      <c r="O56" s="2" t="s">
        <v>291</v>
      </c>
      <c r="P56" s="102"/>
      <c r="Q56" s="102"/>
      <c r="R56" s="102"/>
      <c r="S56" s="80"/>
    </row>
    <row r="57" spans="1:19" ht="46.5" customHeight="1" x14ac:dyDescent="0.25">
      <c r="A57" s="106"/>
      <c r="B57" s="90"/>
      <c r="C57" s="108"/>
      <c r="D57" s="108"/>
      <c r="E57" s="60">
        <f>F57+K57+P57+Q57+R57</f>
        <v>5</v>
      </c>
      <c r="F57" s="30" t="s">
        <v>98</v>
      </c>
      <c r="G57" s="19" t="s">
        <v>78</v>
      </c>
      <c r="H57" s="19" t="s">
        <v>78</v>
      </c>
      <c r="I57" s="19" t="s">
        <v>78</v>
      </c>
      <c r="J57" s="19" t="s">
        <v>98</v>
      </c>
      <c r="K57" s="19" t="s">
        <v>98</v>
      </c>
      <c r="L57" s="2" t="s">
        <v>78</v>
      </c>
      <c r="M57" s="2" t="s">
        <v>78</v>
      </c>
      <c r="N57" s="2" t="s">
        <v>78</v>
      </c>
      <c r="O57" s="2">
        <v>1</v>
      </c>
      <c r="P57" s="19" t="s">
        <v>98</v>
      </c>
      <c r="Q57" s="31" t="s">
        <v>98</v>
      </c>
      <c r="R57" s="31" t="s">
        <v>98</v>
      </c>
      <c r="S57" s="80"/>
    </row>
    <row r="58" spans="1:19" ht="19.5" customHeight="1" x14ac:dyDescent="0.25">
      <c r="A58" s="106" t="s">
        <v>86</v>
      </c>
      <c r="B58" s="122" t="s">
        <v>209</v>
      </c>
      <c r="C58" s="80" t="s">
        <v>52</v>
      </c>
      <c r="D58" s="10" t="s">
        <v>8</v>
      </c>
      <c r="E58" s="48">
        <f>SUM(F58:R58)</f>
        <v>0</v>
      </c>
      <c r="F58" s="93">
        <f>SUM(F59:J62)</f>
        <v>0</v>
      </c>
      <c r="G58" s="94"/>
      <c r="H58" s="94"/>
      <c r="I58" s="94"/>
      <c r="J58" s="95"/>
      <c r="K58" s="93">
        <f t="shared" ref="K58:R58" si="9">SUM(K59:K62)</f>
        <v>0</v>
      </c>
      <c r="L58" s="94"/>
      <c r="M58" s="94"/>
      <c r="N58" s="94"/>
      <c r="O58" s="95"/>
      <c r="P58" s="34">
        <f t="shared" si="9"/>
        <v>0</v>
      </c>
      <c r="Q58" s="34">
        <f t="shared" si="9"/>
        <v>0</v>
      </c>
      <c r="R58" s="34">
        <f t="shared" si="9"/>
        <v>0</v>
      </c>
      <c r="S58" s="80" t="s">
        <v>117</v>
      </c>
    </row>
    <row r="59" spans="1:19" ht="42.75" customHeight="1" x14ac:dyDescent="0.25">
      <c r="A59" s="106"/>
      <c r="B59" s="90"/>
      <c r="C59" s="80"/>
      <c r="D59" s="10" t="s">
        <v>10</v>
      </c>
      <c r="E59" s="48">
        <f>SUM(F59:R59)</f>
        <v>0</v>
      </c>
      <c r="F59" s="91">
        <v>0</v>
      </c>
      <c r="G59" s="91"/>
      <c r="H59" s="91"/>
      <c r="I59" s="91"/>
      <c r="J59" s="91"/>
      <c r="K59" s="93">
        <v>0</v>
      </c>
      <c r="L59" s="94"/>
      <c r="M59" s="94"/>
      <c r="N59" s="94"/>
      <c r="O59" s="95"/>
      <c r="P59" s="34">
        <v>0</v>
      </c>
      <c r="Q59" s="34">
        <v>0</v>
      </c>
      <c r="R59" s="34">
        <v>0</v>
      </c>
      <c r="S59" s="80"/>
    </row>
    <row r="60" spans="1:19" ht="42.75" customHeight="1" x14ac:dyDescent="0.25">
      <c r="A60" s="106"/>
      <c r="B60" s="90"/>
      <c r="C60" s="80"/>
      <c r="D60" s="10" t="s">
        <v>9</v>
      </c>
      <c r="E60" s="48">
        <f>SUM(F60:R60)</f>
        <v>0</v>
      </c>
      <c r="F60" s="91">
        <v>0</v>
      </c>
      <c r="G60" s="91"/>
      <c r="H60" s="91"/>
      <c r="I60" s="91"/>
      <c r="J60" s="91"/>
      <c r="K60" s="93">
        <v>0</v>
      </c>
      <c r="L60" s="94"/>
      <c r="M60" s="94"/>
      <c r="N60" s="94"/>
      <c r="O60" s="95"/>
      <c r="P60" s="34">
        <v>0</v>
      </c>
      <c r="Q60" s="34">
        <v>0</v>
      </c>
      <c r="R60" s="34">
        <v>0</v>
      </c>
      <c r="S60" s="80"/>
    </row>
    <row r="61" spans="1:19" ht="42.75" customHeight="1" x14ac:dyDescent="0.25">
      <c r="A61" s="106"/>
      <c r="B61" s="90"/>
      <c r="C61" s="80"/>
      <c r="D61" s="10" t="s">
        <v>6</v>
      </c>
      <c r="E61" s="48">
        <f>SUM(F61:R61)</f>
        <v>0</v>
      </c>
      <c r="F61" s="91">
        <v>0</v>
      </c>
      <c r="G61" s="91"/>
      <c r="H61" s="91"/>
      <c r="I61" s="91"/>
      <c r="J61" s="91"/>
      <c r="K61" s="93">
        <v>0</v>
      </c>
      <c r="L61" s="94"/>
      <c r="M61" s="94"/>
      <c r="N61" s="94"/>
      <c r="O61" s="95"/>
      <c r="P61" s="34">
        <v>0</v>
      </c>
      <c r="Q61" s="34">
        <v>0</v>
      </c>
      <c r="R61" s="34">
        <v>0</v>
      </c>
      <c r="S61" s="80"/>
    </row>
    <row r="62" spans="1:19" ht="42.75" customHeight="1" x14ac:dyDescent="0.25">
      <c r="A62" s="106"/>
      <c r="B62" s="90"/>
      <c r="C62" s="80"/>
      <c r="D62" s="10" t="s">
        <v>7</v>
      </c>
      <c r="E62" s="48">
        <f>SUM(F62:R62)</f>
        <v>0</v>
      </c>
      <c r="F62" s="91">
        <v>0</v>
      </c>
      <c r="G62" s="91"/>
      <c r="H62" s="91"/>
      <c r="I62" s="91"/>
      <c r="J62" s="91"/>
      <c r="K62" s="93">
        <v>0</v>
      </c>
      <c r="L62" s="94"/>
      <c r="M62" s="94"/>
      <c r="N62" s="94"/>
      <c r="O62" s="95"/>
      <c r="P62" s="34">
        <v>0</v>
      </c>
      <c r="Q62" s="34">
        <v>0</v>
      </c>
      <c r="R62" s="34">
        <v>0</v>
      </c>
      <c r="S62" s="80"/>
    </row>
    <row r="63" spans="1:19" ht="33" customHeight="1" x14ac:dyDescent="0.25">
      <c r="A63" s="106"/>
      <c r="B63" s="90" t="s">
        <v>210</v>
      </c>
      <c r="C63" s="108" t="s">
        <v>20</v>
      </c>
      <c r="D63" s="108" t="s">
        <v>20</v>
      </c>
      <c r="E63" s="104" t="s">
        <v>44</v>
      </c>
      <c r="F63" s="101" t="s">
        <v>4</v>
      </c>
      <c r="G63" s="97" t="s">
        <v>71</v>
      </c>
      <c r="H63" s="97"/>
      <c r="I63" s="97"/>
      <c r="J63" s="97"/>
      <c r="K63" s="80" t="s">
        <v>203</v>
      </c>
      <c r="L63" s="97" t="s">
        <v>71</v>
      </c>
      <c r="M63" s="97"/>
      <c r="N63" s="97"/>
      <c r="O63" s="97"/>
      <c r="P63" s="102" t="s">
        <v>66</v>
      </c>
      <c r="Q63" s="102" t="s">
        <v>67</v>
      </c>
      <c r="R63" s="102" t="s">
        <v>68</v>
      </c>
      <c r="S63" s="80" t="s">
        <v>20</v>
      </c>
    </row>
    <row r="64" spans="1:19" ht="42.75" customHeight="1" x14ac:dyDescent="0.25">
      <c r="A64" s="106"/>
      <c r="B64" s="90"/>
      <c r="C64" s="108"/>
      <c r="D64" s="108"/>
      <c r="E64" s="104"/>
      <c r="F64" s="101"/>
      <c r="G64" s="12" t="s">
        <v>69</v>
      </c>
      <c r="H64" s="13" t="s">
        <v>72</v>
      </c>
      <c r="I64" s="13" t="s">
        <v>73</v>
      </c>
      <c r="J64" s="13" t="s">
        <v>74</v>
      </c>
      <c r="K64" s="80"/>
      <c r="L64" s="12" t="s">
        <v>289</v>
      </c>
      <c r="M64" s="2" t="s">
        <v>288</v>
      </c>
      <c r="N64" s="2" t="s">
        <v>290</v>
      </c>
      <c r="O64" s="2" t="s">
        <v>291</v>
      </c>
      <c r="P64" s="102"/>
      <c r="Q64" s="102"/>
      <c r="R64" s="102"/>
      <c r="S64" s="80"/>
    </row>
    <row r="65" spans="1:19" ht="25.5" customHeight="1" x14ac:dyDescent="0.25">
      <c r="A65" s="106"/>
      <c r="B65" s="90"/>
      <c r="C65" s="108"/>
      <c r="D65" s="108"/>
      <c r="E65" s="60">
        <f>F65+K65+P65+Q65+R65</f>
        <v>11</v>
      </c>
      <c r="F65" s="30" t="s">
        <v>98</v>
      </c>
      <c r="G65" s="19" t="s">
        <v>78</v>
      </c>
      <c r="H65" s="19" t="s">
        <v>78</v>
      </c>
      <c r="I65" s="19" t="s">
        <v>78</v>
      </c>
      <c r="J65" s="19" t="s">
        <v>98</v>
      </c>
      <c r="K65" s="19" t="s">
        <v>279</v>
      </c>
      <c r="L65" s="2">
        <v>2</v>
      </c>
      <c r="M65" s="2">
        <v>4</v>
      </c>
      <c r="N65" s="2">
        <v>6</v>
      </c>
      <c r="O65" s="2">
        <v>7</v>
      </c>
      <c r="P65" s="19" t="s">
        <v>98</v>
      </c>
      <c r="Q65" s="31" t="s">
        <v>98</v>
      </c>
      <c r="R65" s="31" t="s">
        <v>98</v>
      </c>
      <c r="S65" s="80"/>
    </row>
    <row r="66" spans="1:19" ht="19.5" customHeight="1" x14ac:dyDescent="0.25">
      <c r="A66" s="111">
        <v>2</v>
      </c>
      <c r="B66" s="122" t="s">
        <v>182</v>
      </c>
      <c r="C66" s="80" t="s">
        <v>52</v>
      </c>
      <c r="D66" s="52" t="s">
        <v>8</v>
      </c>
      <c r="E66" s="47">
        <f t="shared" ref="E66:E75" si="10">SUM(F66:R66)</f>
        <v>0</v>
      </c>
      <c r="F66" s="123">
        <f>SUM(F67:J70)</f>
        <v>0</v>
      </c>
      <c r="G66" s="124"/>
      <c r="H66" s="124"/>
      <c r="I66" s="124"/>
      <c r="J66" s="125"/>
      <c r="K66" s="123">
        <f t="shared" ref="K66:R66" si="11">SUM(K67:K70)</f>
        <v>0</v>
      </c>
      <c r="L66" s="124"/>
      <c r="M66" s="124"/>
      <c r="N66" s="124"/>
      <c r="O66" s="125"/>
      <c r="P66" s="33">
        <f t="shared" si="11"/>
        <v>0</v>
      </c>
      <c r="Q66" s="33">
        <f t="shared" si="11"/>
        <v>0</v>
      </c>
      <c r="R66" s="33">
        <f t="shared" si="11"/>
        <v>0</v>
      </c>
      <c r="S66" s="80" t="s">
        <v>117</v>
      </c>
    </row>
    <row r="67" spans="1:19" ht="42.75" customHeight="1" x14ac:dyDescent="0.25">
      <c r="A67" s="111"/>
      <c r="B67" s="122"/>
      <c r="C67" s="80"/>
      <c r="D67" s="10" t="s">
        <v>10</v>
      </c>
      <c r="E67" s="47">
        <f t="shared" si="10"/>
        <v>0</v>
      </c>
      <c r="F67" s="96">
        <f>F72</f>
        <v>0</v>
      </c>
      <c r="G67" s="96"/>
      <c r="H67" s="96"/>
      <c r="I67" s="96"/>
      <c r="J67" s="96"/>
      <c r="K67" s="123">
        <f>K72</f>
        <v>0</v>
      </c>
      <c r="L67" s="124"/>
      <c r="M67" s="124"/>
      <c r="N67" s="124"/>
      <c r="O67" s="125"/>
      <c r="P67" s="33">
        <f t="shared" ref="P67:R67" si="12">P72</f>
        <v>0</v>
      </c>
      <c r="Q67" s="33">
        <f t="shared" si="12"/>
        <v>0</v>
      </c>
      <c r="R67" s="33">
        <f t="shared" si="12"/>
        <v>0</v>
      </c>
      <c r="S67" s="80"/>
    </row>
    <row r="68" spans="1:19" ht="42.75" customHeight="1" x14ac:dyDescent="0.25">
      <c r="A68" s="111"/>
      <c r="B68" s="122"/>
      <c r="C68" s="80"/>
      <c r="D68" s="10" t="s">
        <v>9</v>
      </c>
      <c r="E68" s="47">
        <f t="shared" si="10"/>
        <v>0</v>
      </c>
      <c r="F68" s="96">
        <f t="shared" ref="F68:F70" si="13">F73</f>
        <v>0</v>
      </c>
      <c r="G68" s="96"/>
      <c r="H68" s="96"/>
      <c r="I68" s="96"/>
      <c r="J68" s="96"/>
      <c r="K68" s="123">
        <f t="shared" ref="K68:R70" si="14">K73</f>
        <v>0</v>
      </c>
      <c r="L68" s="124"/>
      <c r="M68" s="124"/>
      <c r="N68" s="124"/>
      <c r="O68" s="125"/>
      <c r="P68" s="33">
        <f t="shared" si="14"/>
        <v>0</v>
      </c>
      <c r="Q68" s="33">
        <f t="shared" si="14"/>
        <v>0</v>
      </c>
      <c r="R68" s="33">
        <f t="shared" si="14"/>
        <v>0</v>
      </c>
      <c r="S68" s="80"/>
    </row>
    <row r="69" spans="1:19" ht="42.75" customHeight="1" x14ac:dyDescent="0.25">
      <c r="A69" s="111"/>
      <c r="B69" s="122"/>
      <c r="C69" s="80"/>
      <c r="D69" s="10" t="s">
        <v>6</v>
      </c>
      <c r="E69" s="47">
        <f t="shared" si="10"/>
        <v>0</v>
      </c>
      <c r="F69" s="96">
        <f t="shared" si="13"/>
        <v>0</v>
      </c>
      <c r="G69" s="96"/>
      <c r="H69" s="96"/>
      <c r="I69" s="96"/>
      <c r="J69" s="96"/>
      <c r="K69" s="123">
        <f t="shared" si="14"/>
        <v>0</v>
      </c>
      <c r="L69" s="124"/>
      <c r="M69" s="124"/>
      <c r="N69" s="124"/>
      <c r="O69" s="125"/>
      <c r="P69" s="33">
        <f t="shared" si="14"/>
        <v>0</v>
      </c>
      <c r="Q69" s="33">
        <f t="shared" si="14"/>
        <v>0</v>
      </c>
      <c r="R69" s="33">
        <f t="shared" si="14"/>
        <v>0</v>
      </c>
      <c r="S69" s="80"/>
    </row>
    <row r="70" spans="1:19" ht="42.75" customHeight="1" x14ac:dyDescent="0.25">
      <c r="A70" s="111"/>
      <c r="B70" s="122"/>
      <c r="C70" s="80"/>
      <c r="D70" s="10" t="s">
        <v>7</v>
      </c>
      <c r="E70" s="47">
        <f t="shared" si="10"/>
        <v>0</v>
      </c>
      <c r="F70" s="96">
        <f t="shared" si="13"/>
        <v>0</v>
      </c>
      <c r="G70" s="96"/>
      <c r="H70" s="96"/>
      <c r="I70" s="96"/>
      <c r="J70" s="96"/>
      <c r="K70" s="123">
        <f t="shared" si="14"/>
        <v>0</v>
      </c>
      <c r="L70" s="124"/>
      <c r="M70" s="124"/>
      <c r="N70" s="124"/>
      <c r="O70" s="125"/>
      <c r="P70" s="33">
        <f t="shared" si="14"/>
        <v>0</v>
      </c>
      <c r="Q70" s="33">
        <f t="shared" si="14"/>
        <v>0</v>
      </c>
      <c r="R70" s="33">
        <f t="shared" si="14"/>
        <v>0</v>
      </c>
      <c r="S70" s="80"/>
    </row>
    <row r="71" spans="1:19" ht="19.5" customHeight="1" x14ac:dyDescent="0.25">
      <c r="A71" s="106" t="s">
        <v>26</v>
      </c>
      <c r="B71" s="90" t="s">
        <v>183</v>
      </c>
      <c r="C71" s="80" t="s">
        <v>52</v>
      </c>
      <c r="D71" s="52" t="s">
        <v>8</v>
      </c>
      <c r="E71" s="48">
        <f t="shared" si="10"/>
        <v>0</v>
      </c>
      <c r="F71" s="93">
        <f>SUM(F72:J75)</f>
        <v>0</v>
      </c>
      <c r="G71" s="94"/>
      <c r="H71" s="94"/>
      <c r="I71" s="94"/>
      <c r="J71" s="95"/>
      <c r="K71" s="93">
        <f>SUM(K72:K75)</f>
        <v>0</v>
      </c>
      <c r="L71" s="94"/>
      <c r="M71" s="94"/>
      <c r="N71" s="94"/>
      <c r="O71" s="95"/>
      <c r="P71" s="34">
        <f>SUM(P72:P75)</f>
        <v>0</v>
      </c>
      <c r="Q71" s="34">
        <f>SUM(Q72:Q75)</f>
        <v>0</v>
      </c>
      <c r="R71" s="34">
        <f>SUM(R72:R75)</f>
        <v>0</v>
      </c>
      <c r="S71" s="80" t="s">
        <v>117</v>
      </c>
    </row>
    <row r="72" spans="1:19" ht="38.25" customHeight="1" x14ac:dyDescent="0.25">
      <c r="A72" s="106"/>
      <c r="B72" s="90"/>
      <c r="C72" s="80"/>
      <c r="D72" s="10" t="s">
        <v>10</v>
      </c>
      <c r="E72" s="48">
        <f t="shared" si="10"/>
        <v>0</v>
      </c>
      <c r="F72" s="91">
        <v>0</v>
      </c>
      <c r="G72" s="91"/>
      <c r="H72" s="91"/>
      <c r="I72" s="91"/>
      <c r="J72" s="91"/>
      <c r="K72" s="93">
        <v>0</v>
      </c>
      <c r="L72" s="94"/>
      <c r="M72" s="94"/>
      <c r="N72" s="94"/>
      <c r="O72" s="95"/>
      <c r="P72" s="34">
        <v>0</v>
      </c>
      <c r="Q72" s="34">
        <v>0</v>
      </c>
      <c r="R72" s="34">
        <v>0</v>
      </c>
      <c r="S72" s="80"/>
    </row>
    <row r="73" spans="1:19" ht="38.25" customHeight="1" x14ac:dyDescent="0.25">
      <c r="A73" s="106"/>
      <c r="B73" s="90"/>
      <c r="C73" s="80"/>
      <c r="D73" s="10" t="s">
        <v>9</v>
      </c>
      <c r="E73" s="48">
        <f t="shared" si="10"/>
        <v>0</v>
      </c>
      <c r="F73" s="91">
        <v>0</v>
      </c>
      <c r="G73" s="91"/>
      <c r="H73" s="91"/>
      <c r="I73" s="91"/>
      <c r="J73" s="91"/>
      <c r="K73" s="93">
        <v>0</v>
      </c>
      <c r="L73" s="94"/>
      <c r="M73" s="94"/>
      <c r="N73" s="94"/>
      <c r="O73" s="95"/>
      <c r="P73" s="34">
        <v>0</v>
      </c>
      <c r="Q73" s="34">
        <v>0</v>
      </c>
      <c r="R73" s="34">
        <v>0</v>
      </c>
      <c r="S73" s="80"/>
    </row>
    <row r="74" spans="1:19" ht="38.25" customHeight="1" x14ac:dyDescent="0.25">
      <c r="A74" s="106"/>
      <c r="B74" s="90"/>
      <c r="C74" s="80"/>
      <c r="D74" s="10" t="s">
        <v>6</v>
      </c>
      <c r="E74" s="48">
        <f t="shared" si="10"/>
        <v>0</v>
      </c>
      <c r="F74" s="91">
        <v>0</v>
      </c>
      <c r="G74" s="91"/>
      <c r="H74" s="91"/>
      <c r="I74" s="91"/>
      <c r="J74" s="91"/>
      <c r="K74" s="93">
        <v>0</v>
      </c>
      <c r="L74" s="94"/>
      <c r="M74" s="94"/>
      <c r="N74" s="94"/>
      <c r="O74" s="95"/>
      <c r="P74" s="34">
        <v>0</v>
      </c>
      <c r="Q74" s="34">
        <v>0</v>
      </c>
      <c r="R74" s="34">
        <v>0</v>
      </c>
      <c r="S74" s="80"/>
    </row>
    <row r="75" spans="1:19" ht="38.25" customHeight="1" x14ac:dyDescent="0.25">
      <c r="A75" s="106"/>
      <c r="B75" s="90"/>
      <c r="C75" s="80"/>
      <c r="D75" s="10" t="s">
        <v>7</v>
      </c>
      <c r="E75" s="48">
        <f t="shared" si="10"/>
        <v>0</v>
      </c>
      <c r="F75" s="91">
        <v>0</v>
      </c>
      <c r="G75" s="91"/>
      <c r="H75" s="91"/>
      <c r="I75" s="91"/>
      <c r="J75" s="91"/>
      <c r="K75" s="93">
        <v>0</v>
      </c>
      <c r="L75" s="94"/>
      <c r="M75" s="94"/>
      <c r="N75" s="94"/>
      <c r="O75" s="95"/>
      <c r="P75" s="34">
        <v>0</v>
      </c>
      <c r="Q75" s="34">
        <v>0</v>
      </c>
      <c r="R75" s="34">
        <v>0</v>
      </c>
      <c r="S75" s="80"/>
    </row>
    <row r="76" spans="1:19" ht="15.75" x14ac:dyDescent="0.25">
      <c r="A76" s="106"/>
      <c r="B76" s="90" t="s">
        <v>234</v>
      </c>
      <c r="C76" s="108" t="s">
        <v>20</v>
      </c>
      <c r="D76" s="108" t="s">
        <v>20</v>
      </c>
      <c r="E76" s="104" t="s">
        <v>44</v>
      </c>
      <c r="F76" s="101" t="s">
        <v>4</v>
      </c>
      <c r="G76" s="97" t="s">
        <v>71</v>
      </c>
      <c r="H76" s="97"/>
      <c r="I76" s="97"/>
      <c r="J76" s="97"/>
      <c r="K76" s="80" t="s">
        <v>203</v>
      </c>
      <c r="L76" s="97" t="s">
        <v>71</v>
      </c>
      <c r="M76" s="97"/>
      <c r="N76" s="97"/>
      <c r="O76" s="97"/>
      <c r="P76" s="126" t="s">
        <v>66</v>
      </c>
      <c r="Q76" s="126" t="s">
        <v>67</v>
      </c>
      <c r="R76" s="126" t="s">
        <v>68</v>
      </c>
      <c r="S76" s="80" t="s">
        <v>20</v>
      </c>
    </row>
    <row r="77" spans="1:19" ht="36" customHeight="1" x14ac:dyDescent="0.25">
      <c r="A77" s="106"/>
      <c r="B77" s="90"/>
      <c r="C77" s="108"/>
      <c r="D77" s="108"/>
      <c r="E77" s="104"/>
      <c r="F77" s="101"/>
      <c r="G77" s="12" t="s">
        <v>69</v>
      </c>
      <c r="H77" s="13" t="s">
        <v>72</v>
      </c>
      <c r="I77" s="13" t="s">
        <v>73</v>
      </c>
      <c r="J77" s="13" t="s">
        <v>74</v>
      </c>
      <c r="K77" s="80"/>
      <c r="L77" s="12" t="s">
        <v>289</v>
      </c>
      <c r="M77" s="2" t="s">
        <v>288</v>
      </c>
      <c r="N77" s="2" t="s">
        <v>290</v>
      </c>
      <c r="O77" s="2" t="s">
        <v>291</v>
      </c>
      <c r="P77" s="126"/>
      <c r="Q77" s="126"/>
      <c r="R77" s="126"/>
      <c r="S77" s="80"/>
    </row>
    <row r="78" spans="1:19" ht="30" customHeight="1" x14ac:dyDescent="0.25">
      <c r="A78" s="106"/>
      <c r="B78" s="90"/>
      <c r="C78" s="108"/>
      <c r="D78" s="108"/>
      <c r="E78" s="55" t="str">
        <f>R78</f>
        <v>5834</v>
      </c>
      <c r="F78" s="30" t="s">
        <v>99</v>
      </c>
      <c r="G78" s="19" t="s">
        <v>78</v>
      </c>
      <c r="H78" s="19" t="s">
        <v>78</v>
      </c>
      <c r="I78" s="19" t="s">
        <v>78</v>
      </c>
      <c r="J78" s="19" t="s">
        <v>99</v>
      </c>
      <c r="K78" s="19" t="s">
        <v>280</v>
      </c>
      <c r="L78" s="2">
        <v>5811</v>
      </c>
      <c r="M78" s="2">
        <v>5837</v>
      </c>
      <c r="N78" s="2">
        <v>5871</v>
      </c>
      <c r="O78" s="2">
        <v>5879</v>
      </c>
      <c r="P78" s="19" t="s">
        <v>107</v>
      </c>
      <c r="Q78" s="31" t="s">
        <v>108</v>
      </c>
      <c r="R78" s="31" t="s">
        <v>109</v>
      </c>
      <c r="S78" s="80"/>
    </row>
    <row r="79" spans="1:19" ht="19.5" customHeight="1" x14ac:dyDescent="0.25">
      <c r="A79" s="106" t="s">
        <v>28</v>
      </c>
      <c r="B79" s="122" t="s">
        <v>184</v>
      </c>
      <c r="C79" s="80" t="s">
        <v>52</v>
      </c>
      <c r="D79" s="52" t="s">
        <v>8</v>
      </c>
      <c r="E79" s="47">
        <f t="shared" ref="E79:E88" si="15">SUM(F79:R79)</f>
        <v>0</v>
      </c>
      <c r="F79" s="123">
        <f>SUM(F80:J83)</f>
        <v>0</v>
      </c>
      <c r="G79" s="124"/>
      <c r="H79" s="124"/>
      <c r="I79" s="124"/>
      <c r="J79" s="125"/>
      <c r="K79" s="123">
        <f t="shared" ref="K79:R79" si="16">SUM(K80:K83)</f>
        <v>0</v>
      </c>
      <c r="L79" s="124"/>
      <c r="M79" s="124"/>
      <c r="N79" s="124"/>
      <c r="O79" s="125"/>
      <c r="P79" s="33">
        <f t="shared" si="16"/>
        <v>0</v>
      </c>
      <c r="Q79" s="33">
        <f t="shared" si="16"/>
        <v>0</v>
      </c>
      <c r="R79" s="33">
        <f t="shared" si="16"/>
        <v>0</v>
      </c>
      <c r="S79" s="80" t="s">
        <v>117</v>
      </c>
    </row>
    <row r="80" spans="1:19" ht="38.25" customHeight="1" x14ac:dyDescent="0.25">
      <c r="A80" s="106"/>
      <c r="B80" s="122"/>
      <c r="C80" s="80"/>
      <c r="D80" s="10" t="s">
        <v>10</v>
      </c>
      <c r="E80" s="47">
        <f t="shared" si="15"/>
        <v>0</v>
      </c>
      <c r="F80" s="96">
        <f>F85+F93</f>
        <v>0</v>
      </c>
      <c r="G80" s="96"/>
      <c r="H80" s="96"/>
      <c r="I80" s="96"/>
      <c r="J80" s="96"/>
      <c r="K80" s="123">
        <f>K85+K93</f>
        <v>0</v>
      </c>
      <c r="L80" s="124"/>
      <c r="M80" s="124"/>
      <c r="N80" s="124"/>
      <c r="O80" s="125"/>
      <c r="P80" s="33">
        <f t="shared" ref="P80:R80" si="17">P85+P93</f>
        <v>0</v>
      </c>
      <c r="Q80" s="33">
        <f t="shared" si="17"/>
        <v>0</v>
      </c>
      <c r="R80" s="33">
        <f t="shared" si="17"/>
        <v>0</v>
      </c>
      <c r="S80" s="80"/>
    </row>
    <row r="81" spans="1:19" ht="38.25" customHeight="1" x14ac:dyDescent="0.25">
      <c r="A81" s="106"/>
      <c r="B81" s="122"/>
      <c r="C81" s="80"/>
      <c r="D81" s="10" t="s">
        <v>9</v>
      </c>
      <c r="E81" s="47">
        <f t="shared" si="15"/>
        <v>0</v>
      </c>
      <c r="F81" s="96">
        <f t="shared" ref="F81:F83" si="18">F86+F94</f>
        <v>0</v>
      </c>
      <c r="G81" s="96"/>
      <c r="H81" s="96"/>
      <c r="I81" s="96"/>
      <c r="J81" s="96"/>
      <c r="K81" s="123">
        <f t="shared" ref="K81:R81" si="19">K86+K94</f>
        <v>0</v>
      </c>
      <c r="L81" s="124"/>
      <c r="M81" s="124"/>
      <c r="N81" s="124"/>
      <c r="O81" s="125"/>
      <c r="P81" s="33">
        <f t="shared" si="19"/>
        <v>0</v>
      </c>
      <c r="Q81" s="33">
        <f t="shared" si="19"/>
        <v>0</v>
      </c>
      <c r="R81" s="33">
        <f t="shared" si="19"/>
        <v>0</v>
      </c>
      <c r="S81" s="80"/>
    </row>
    <row r="82" spans="1:19" ht="38.25" customHeight="1" x14ac:dyDescent="0.25">
      <c r="A82" s="106"/>
      <c r="B82" s="122"/>
      <c r="C82" s="80"/>
      <c r="D82" s="10" t="s">
        <v>6</v>
      </c>
      <c r="E82" s="47">
        <f t="shared" si="15"/>
        <v>0</v>
      </c>
      <c r="F82" s="96">
        <f t="shared" si="18"/>
        <v>0</v>
      </c>
      <c r="G82" s="96"/>
      <c r="H82" s="96"/>
      <c r="I82" s="96"/>
      <c r="J82" s="96"/>
      <c r="K82" s="123">
        <f t="shared" ref="K82:R82" si="20">K87+K95</f>
        <v>0</v>
      </c>
      <c r="L82" s="124"/>
      <c r="M82" s="124"/>
      <c r="N82" s="124"/>
      <c r="O82" s="125"/>
      <c r="P82" s="33">
        <f t="shared" si="20"/>
        <v>0</v>
      </c>
      <c r="Q82" s="33">
        <f t="shared" si="20"/>
        <v>0</v>
      </c>
      <c r="R82" s="33">
        <f t="shared" si="20"/>
        <v>0</v>
      </c>
      <c r="S82" s="80"/>
    </row>
    <row r="83" spans="1:19" ht="38.25" customHeight="1" x14ac:dyDescent="0.25">
      <c r="A83" s="106"/>
      <c r="B83" s="122"/>
      <c r="C83" s="80"/>
      <c r="D83" s="10" t="s">
        <v>7</v>
      </c>
      <c r="E83" s="47">
        <f t="shared" si="15"/>
        <v>0</v>
      </c>
      <c r="F83" s="96">
        <f t="shared" si="18"/>
        <v>0</v>
      </c>
      <c r="G83" s="96"/>
      <c r="H83" s="96"/>
      <c r="I83" s="96"/>
      <c r="J83" s="96"/>
      <c r="K83" s="123">
        <f t="shared" ref="K83:R83" si="21">K88+K96</f>
        <v>0</v>
      </c>
      <c r="L83" s="124"/>
      <c r="M83" s="124"/>
      <c r="N83" s="124"/>
      <c r="O83" s="125"/>
      <c r="P83" s="33">
        <f t="shared" si="21"/>
        <v>0</v>
      </c>
      <c r="Q83" s="33">
        <f t="shared" si="21"/>
        <v>0</v>
      </c>
      <c r="R83" s="33">
        <f t="shared" si="21"/>
        <v>0</v>
      </c>
      <c r="S83" s="80"/>
    </row>
    <row r="84" spans="1:19" ht="19.5" customHeight="1" x14ac:dyDescent="0.25">
      <c r="A84" s="106" t="s">
        <v>29</v>
      </c>
      <c r="B84" s="90" t="s">
        <v>185</v>
      </c>
      <c r="C84" s="80" t="s">
        <v>52</v>
      </c>
      <c r="D84" s="52" t="s">
        <v>8</v>
      </c>
      <c r="E84" s="48">
        <f t="shared" si="15"/>
        <v>0</v>
      </c>
      <c r="F84" s="93">
        <f>SUM(F85:J88)</f>
        <v>0</v>
      </c>
      <c r="G84" s="94"/>
      <c r="H84" s="94"/>
      <c r="I84" s="94"/>
      <c r="J84" s="95"/>
      <c r="K84" s="93">
        <f>SUM(K85:K88)</f>
        <v>0</v>
      </c>
      <c r="L84" s="94"/>
      <c r="M84" s="94"/>
      <c r="N84" s="94"/>
      <c r="O84" s="95"/>
      <c r="P84" s="34">
        <f>SUM(P85:P88)</f>
        <v>0</v>
      </c>
      <c r="Q84" s="34">
        <f>SUM(Q85:Q88)</f>
        <v>0</v>
      </c>
      <c r="R84" s="34">
        <f>SUM(R85:R88)</f>
        <v>0</v>
      </c>
      <c r="S84" s="80" t="s">
        <v>117</v>
      </c>
    </row>
    <row r="85" spans="1:19" ht="38.25" customHeight="1" x14ac:dyDescent="0.25">
      <c r="A85" s="106"/>
      <c r="B85" s="90"/>
      <c r="C85" s="80"/>
      <c r="D85" s="10" t="s">
        <v>10</v>
      </c>
      <c r="E85" s="48">
        <f t="shared" si="15"/>
        <v>0</v>
      </c>
      <c r="F85" s="91">
        <v>0</v>
      </c>
      <c r="G85" s="91"/>
      <c r="H85" s="91"/>
      <c r="I85" s="91"/>
      <c r="J85" s="91"/>
      <c r="K85" s="93">
        <v>0</v>
      </c>
      <c r="L85" s="94"/>
      <c r="M85" s="94"/>
      <c r="N85" s="94"/>
      <c r="O85" s="95"/>
      <c r="P85" s="34">
        <v>0</v>
      </c>
      <c r="Q85" s="34">
        <v>0</v>
      </c>
      <c r="R85" s="34">
        <v>0</v>
      </c>
      <c r="S85" s="80"/>
    </row>
    <row r="86" spans="1:19" ht="38.25" customHeight="1" x14ac:dyDescent="0.25">
      <c r="A86" s="106"/>
      <c r="B86" s="90"/>
      <c r="C86" s="80"/>
      <c r="D86" s="10" t="s">
        <v>9</v>
      </c>
      <c r="E86" s="48">
        <f t="shared" si="15"/>
        <v>0</v>
      </c>
      <c r="F86" s="91">
        <v>0</v>
      </c>
      <c r="G86" s="91"/>
      <c r="H86" s="91"/>
      <c r="I86" s="91"/>
      <c r="J86" s="91"/>
      <c r="K86" s="93">
        <v>0</v>
      </c>
      <c r="L86" s="94"/>
      <c r="M86" s="94"/>
      <c r="N86" s="94"/>
      <c r="O86" s="95"/>
      <c r="P86" s="34">
        <v>0</v>
      </c>
      <c r="Q86" s="34">
        <v>0</v>
      </c>
      <c r="R86" s="34">
        <v>0</v>
      </c>
      <c r="S86" s="80"/>
    </row>
    <row r="87" spans="1:19" ht="38.25" customHeight="1" x14ac:dyDescent="0.25">
      <c r="A87" s="106"/>
      <c r="B87" s="90"/>
      <c r="C87" s="80"/>
      <c r="D87" s="10" t="s">
        <v>6</v>
      </c>
      <c r="E87" s="48">
        <f t="shared" si="15"/>
        <v>0</v>
      </c>
      <c r="F87" s="91">
        <v>0</v>
      </c>
      <c r="G87" s="91"/>
      <c r="H87" s="91"/>
      <c r="I87" s="91"/>
      <c r="J87" s="91"/>
      <c r="K87" s="93">
        <v>0</v>
      </c>
      <c r="L87" s="94"/>
      <c r="M87" s="94"/>
      <c r="N87" s="94"/>
      <c r="O87" s="95"/>
      <c r="P87" s="34">
        <v>0</v>
      </c>
      <c r="Q87" s="34">
        <v>0</v>
      </c>
      <c r="R87" s="34">
        <v>0</v>
      </c>
      <c r="S87" s="80"/>
    </row>
    <row r="88" spans="1:19" ht="38.25" customHeight="1" x14ac:dyDescent="0.25">
      <c r="A88" s="106"/>
      <c r="B88" s="90"/>
      <c r="C88" s="80"/>
      <c r="D88" s="10" t="s">
        <v>7</v>
      </c>
      <c r="E88" s="48">
        <f t="shared" si="15"/>
        <v>0</v>
      </c>
      <c r="F88" s="91">
        <v>0</v>
      </c>
      <c r="G88" s="91"/>
      <c r="H88" s="91"/>
      <c r="I88" s="91"/>
      <c r="J88" s="91"/>
      <c r="K88" s="93">
        <v>0</v>
      </c>
      <c r="L88" s="94"/>
      <c r="M88" s="94"/>
      <c r="N88" s="94"/>
      <c r="O88" s="95"/>
      <c r="P88" s="34">
        <v>0</v>
      </c>
      <c r="Q88" s="34">
        <v>0</v>
      </c>
      <c r="R88" s="34">
        <v>0</v>
      </c>
      <c r="S88" s="80"/>
    </row>
    <row r="89" spans="1:19" ht="23.25" customHeight="1" x14ac:dyDescent="0.25">
      <c r="A89" s="106"/>
      <c r="B89" s="90" t="s">
        <v>235</v>
      </c>
      <c r="C89" s="108" t="s">
        <v>20</v>
      </c>
      <c r="D89" s="108" t="s">
        <v>20</v>
      </c>
      <c r="E89" s="104" t="s">
        <v>44</v>
      </c>
      <c r="F89" s="101" t="s">
        <v>4</v>
      </c>
      <c r="G89" s="97" t="s">
        <v>71</v>
      </c>
      <c r="H89" s="97"/>
      <c r="I89" s="97"/>
      <c r="J89" s="97"/>
      <c r="K89" s="80" t="s">
        <v>203</v>
      </c>
      <c r="L89" s="97" t="s">
        <v>71</v>
      </c>
      <c r="M89" s="97"/>
      <c r="N89" s="97"/>
      <c r="O89" s="97"/>
      <c r="P89" s="102" t="s">
        <v>66</v>
      </c>
      <c r="Q89" s="102" t="s">
        <v>67</v>
      </c>
      <c r="R89" s="102" t="s">
        <v>68</v>
      </c>
      <c r="S89" s="80" t="s">
        <v>20</v>
      </c>
    </row>
    <row r="90" spans="1:19" ht="31.5" x14ac:dyDescent="0.25">
      <c r="A90" s="106"/>
      <c r="B90" s="90"/>
      <c r="C90" s="108"/>
      <c r="D90" s="108"/>
      <c r="E90" s="104"/>
      <c r="F90" s="101"/>
      <c r="G90" s="12" t="s">
        <v>69</v>
      </c>
      <c r="H90" s="13" t="s">
        <v>72</v>
      </c>
      <c r="I90" s="13" t="s">
        <v>73</v>
      </c>
      <c r="J90" s="13" t="s">
        <v>74</v>
      </c>
      <c r="K90" s="80"/>
      <c r="L90" s="12" t="s">
        <v>289</v>
      </c>
      <c r="M90" s="2" t="s">
        <v>288</v>
      </c>
      <c r="N90" s="2" t="s">
        <v>290</v>
      </c>
      <c r="O90" s="2" t="s">
        <v>291</v>
      </c>
      <c r="P90" s="102"/>
      <c r="Q90" s="102"/>
      <c r="R90" s="102"/>
      <c r="S90" s="80"/>
    </row>
    <row r="91" spans="1:19" ht="28.5" customHeight="1" x14ac:dyDescent="0.25">
      <c r="A91" s="106"/>
      <c r="B91" s="90"/>
      <c r="C91" s="108"/>
      <c r="D91" s="108"/>
      <c r="E91" s="21">
        <f>R91</f>
        <v>1462</v>
      </c>
      <c r="F91" s="18">
        <v>1458</v>
      </c>
      <c r="G91" s="12" t="s">
        <v>78</v>
      </c>
      <c r="H91" s="12" t="s">
        <v>78</v>
      </c>
      <c r="I91" s="12" t="s">
        <v>78</v>
      </c>
      <c r="J91" s="27">
        <v>1458</v>
      </c>
      <c r="K91" s="2">
        <v>1475</v>
      </c>
      <c r="L91" s="2">
        <v>1461</v>
      </c>
      <c r="M91" s="2">
        <v>1467</v>
      </c>
      <c r="N91" s="2">
        <v>1473</v>
      </c>
      <c r="O91" s="2">
        <v>1475</v>
      </c>
      <c r="P91" s="2">
        <v>1460</v>
      </c>
      <c r="Q91" s="13">
        <v>1461</v>
      </c>
      <c r="R91" s="13">
        <v>1462</v>
      </c>
      <c r="S91" s="80"/>
    </row>
    <row r="92" spans="1:19" ht="19.5" customHeight="1" x14ac:dyDescent="0.25">
      <c r="A92" s="106" t="s">
        <v>30</v>
      </c>
      <c r="B92" s="90" t="s">
        <v>186</v>
      </c>
      <c r="C92" s="80" t="s">
        <v>52</v>
      </c>
      <c r="D92" s="52" t="s">
        <v>8</v>
      </c>
      <c r="E92" s="48">
        <f>SUM(F92:R92)</f>
        <v>0</v>
      </c>
      <c r="F92" s="93">
        <f>SUM(F93:J96)</f>
        <v>0</v>
      </c>
      <c r="G92" s="94"/>
      <c r="H92" s="94"/>
      <c r="I92" s="94"/>
      <c r="J92" s="95"/>
      <c r="K92" s="93">
        <f>SUM(K93:K96)</f>
        <v>0</v>
      </c>
      <c r="L92" s="94"/>
      <c r="M92" s="94"/>
      <c r="N92" s="94"/>
      <c r="O92" s="95"/>
      <c r="P92" s="34">
        <f>SUM(P93:P96)</f>
        <v>0</v>
      </c>
      <c r="Q92" s="34">
        <f>SUM(Q93:Q96)</f>
        <v>0</v>
      </c>
      <c r="R92" s="34">
        <f>SUM(R93:R96)</f>
        <v>0</v>
      </c>
      <c r="S92" s="80" t="s">
        <v>117</v>
      </c>
    </row>
    <row r="93" spans="1:19" ht="38.25" customHeight="1" x14ac:dyDescent="0.25">
      <c r="A93" s="106"/>
      <c r="B93" s="90"/>
      <c r="C93" s="80"/>
      <c r="D93" s="10" t="s">
        <v>10</v>
      </c>
      <c r="E93" s="48">
        <f>SUM(F93:R93)</f>
        <v>0</v>
      </c>
      <c r="F93" s="91">
        <v>0</v>
      </c>
      <c r="G93" s="91"/>
      <c r="H93" s="91"/>
      <c r="I93" s="91"/>
      <c r="J93" s="91"/>
      <c r="K93" s="93">
        <v>0</v>
      </c>
      <c r="L93" s="94"/>
      <c r="M93" s="94"/>
      <c r="N93" s="94"/>
      <c r="O93" s="95"/>
      <c r="P93" s="34">
        <v>0</v>
      </c>
      <c r="Q93" s="34">
        <v>0</v>
      </c>
      <c r="R93" s="34">
        <v>0</v>
      </c>
      <c r="S93" s="80"/>
    </row>
    <row r="94" spans="1:19" ht="38.25" customHeight="1" x14ac:dyDescent="0.25">
      <c r="A94" s="106"/>
      <c r="B94" s="90"/>
      <c r="C94" s="80"/>
      <c r="D94" s="10" t="s">
        <v>9</v>
      </c>
      <c r="E94" s="48">
        <f>SUM(F94:R94)</f>
        <v>0</v>
      </c>
      <c r="F94" s="91">
        <v>0</v>
      </c>
      <c r="G94" s="91"/>
      <c r="H94" s="91"/>
      <c r="I94" s="91"/>
      <c r="J94" s="91"/>
      <c r="K94" s="93">
        <v>0</v>
      </c>
      <c r="L94" s="94"/>
      <c r="M94" s="94"/>
      <c r="N94" s="94"/>
      <c r="O94" s="95"/>
      <c r="P94" s="34">
        <v>0</v>
      </c>
      <c r="Q94" s="34">
        <v>0</v>
      </c>
      <c r="R94" s="34">
        <v>0</v>
      </c>
      <c r="S94" s="80"/>
    </row>
    <row r="95" spans="1:19" ht="38.25" customHeight="1" x14ac:dyDescent="0.25">
      <c r="A95" s="106"/>
      <c r="B95" s="90"/>
      <c r="C95" s="80"/>
      <c r="D95" s="10" t="s">
        <v>6</v>
      </c>
      <c r="E95" s="48">
        <f>SUM(F95:R95)</f>
        <v>0</v>
      </c>
      <c r="F95" s="91">
        <v>0</v>
      </c>
      <c r="G95" s="91"/>
      <c r="H95" s="91"/>
      <c r="I95" s="91"/>
      <c r="J95" s="91"/>
      <c r="K95" s="93">
        <v>0</v>
      </c>
      <c r="L95" s="94"/>
      <c r="M95" s="94"/>
      <c r="N95" s="94"/>
      <c r="O95" s="95"/>
      <c r="P95" s="34">
        <v>0</v>
      </c>
      <c r="Q95" s="34">
        <v>0</v>
      </c>
      <c r="R95" s="34">
        <v>0</v>
      </c>
      <c r="S95" s="80"/>
    </row>
    <row r="96" spans="1:19" ht="38.25" customHeight="1" x14ac:dyDescent="0.25">
      <c r="A96" s="106"/>
      <c r="B96" s="90"/>
      <c r="C96" s="80"/>
      <c r="D96" s="10" t="s">
        <v>7</v>
      </c>
      <c r="E96" s="48">
        <f>SUM(F96:R96)</f>
        <v>0</v>
      </c>
      <c r="F96" s="91">
        <v>0</v>
      </c>
      <c r="G96" s="91"/>
      <c r="H96" s="91"/>
      <c r="I96" s="91"/>
      <c r="J96" s="91"/>
      <c r="K96" s="93">
        <v>0</v>
      </c>
      <c r="L96" s="94"/>
      <c r="M96" s="94"/>
      <c r="N96" s="94"/>
      <c r="O96" s="95"/>
      <c r="P96" s="34">
        <v>0</v>
      </c>
      <c r="Q96" s="34">
        <v>0</v>
      </c>
      <c r="R96" s="34">
        <v>0</v>
      </c>
      <c r="S96" s="80"/>
    </row>
    <row r="97" spans="1:19" ht="28.5" customHeight="1" x14ac:dyDescent="0.25">
      <c r="A97" s="106"/>
      <c r="B97" s="90" t="s">
        <v>236</v>
      </c>
      <c r="C97" s="108" t="s">
        <v>20</v>
      </c>
      <c r="D97" s="108" t="s">
        <v>20</v>
      </c>
      <c r="E97" s="104" t="s">
        <v>44</v>
      </c>
      <c r="F97" s="101" t="s">
        <v>4</v>
      </c>
      <c r="G97" s="97" t="s">
        <v>71</v>
      </c>
      <c r="H97" s="97"/>
      <c r="I97" s="97"/>
      <c r="J97" s="97"/>
      <c r="K97" s="80" t="s">
        <v>203</v>
      </c>
      <c r="L97" s="97" t="s">
        <v>71</v>
      </c>
      <c r="M97" s="97"/>
      <c r="N97" s="97"/>
      <c r="O97" s="97"/>
      <c r="P97" s="126" t="s">
        <v>66</v>
      </c>
      <c r="Q97" s="126" t="s">
        <v>67</v>
      </c>
      <c r="R97" s="126" t="s">
        <v>68</v>
      </c>
      <c r="S97" s="80" t="s">
        <v>20</v>
      </c>
    </row>
    <row r="98" spans="1:19" ht="38.25" customHeight="1" x14ac:dyDescent="0.25">
      <c r="A98" s="106"/>
      <c r="B98" s="90"/>
      <c r="C98" s="108"/>
      <c r="D98" s="108"/>
      <c r="E98" s="104"/>
      <c r="F98" s="101"/>
      <c r="G98" s="12" t="s">
        <v>69</v>
      </c>
      <c r="H98" s="13" t="s">
        <v>72</v>
      </c>
      <c r="I98" s="13" t="s">
        <v>73</v>
      </c>
      <c r="J98" s="13" t="s">
        <v>74</v>
      </c>
      <c r="K98" s="80"/>
      <c r="L98" s="12" t="s">
        <v>289</v>
      </c>
      <c r="M98" s="2" t="s">
        <v>288</v>
      </c>
      <c r="N98" s="2" t="s">
        <v>290</v>
      </c>
      <c r="O98" s="2" t="s">
        <v>291</v>
      </c>
      <c r="P98" s="126"/>
      <c r="Q98" s="126"/>
      <c r="R98" s="126"/>
      <c r="S98" s="80"/>
    </row>
    <row r="99" spans="1:19" ht="38.25" customHeight="1" x14ac:dyDescent="0.25">
      <c r="A99" s="106"/>
      <c r="B99" s="90"/>
      <c r="C99" s="108"/>
      <c r="D99" s="108"/>
      <c r="E99" s="55" t="str">
        <f>R99</f>
        <v>21</v>
      </c>
      <c r="F99" s="30" t="s">
        <v>110</v>
      </c>
      <c r="G99" s="19" t="s">
        <v>78</v>
      </c>
      <c r="H99" s="19" t="s">
        <v>78</v>
      </c>
      <c r="I99" s="19" t="s">
        <v>78</v>
      </c>
      <c r="J99" s="19" t="s">
        <v>110</v>
      </c>
      <c r="K99" s="19" t="s">
        <v>110</v>
      </c>
      <c r="L99" s="2">
        <v>19</v>
      </c>
      <c r="M99" s="2">
        <v>19</v>
      </c>
      <c r="N99" s="2">
        <v>20</v>
      </c>
      <c r="O99" s="2">
        <v>21</v>
      </c>
      <c r="P99" s="19" t="s">
        <v>110</v>
      </c>
      <c r="Q99" s="31" t="s">
        <v>110</v>
      </c>
      <c r="R99" s="31" t="s">
        <v>110</v>
      </c>
      <c r="S99" s="80"/>
    </row>
    <row r="100" spans="1:19" ht="19.5" customHeight="1" x14ac:dyDescent="0.25">
      <c r="A100" s="102">
        <v>4</v>
      </c>
      <c r="B100" s="122" t="s">
        <v>187</v>
      </c>
      <c r="C100" s="80" t="s">
        <v>52</v>
      </c>
      <c r="D100" s="52" t="s">
        <v>8</v>
      </c>
      <c r="E100" s="47">
        <f t="shared" ref="E100:E109" si="22">SUM(F100:R100)</f>
        <v>0</v>
      </c>
      <c r="F100" s="96">
        <f>SUM(F101:J104)</f>
        <v>0</v>
      </c>
      <c r="G100" s="96"/>
      <c r="H100" s="96"/>
      <c r="I100" s="96"/>
      <c r="J100" s="96"/>
      <c r="K100" s="123">
        <f t="shared" ref="K100:R100" si="23">SUM(K101:K104)</f>
        <v>0</v>
      </c>
      <c r="L100" s="124"/>
      <c r="M100" s="124"/>
      <c r="N100" s="124"/>
      <c r="O100" s="125"/>
      <c r="P100" s="33">
        <f t="shared" si="23"/>
        <v>0</v>
      </c>
      <c r="Q100" s="33">
        <f t="shared" si="23"/>
        <v>0</v>
      </c>
      <c r="R100" s="33">
        <f t="shared" si="23"/>
        <v>0</v>
      </c>
      <c r="S100" s="80" t="s">
        <v>117</v>
      </c>
    </row>
    <row r="101" spans="1:19" ht="38.25" customHeight="1" x14ac:dyDescent="0.25">
      <c r="A101" s="102"/>
      <c r="B101" s="122"/>
      <c r="C101" s="80"/>
      <c r="D101" s="10" t="s">
        <v>10</v>
      </c>
      <c r="E101" s="47">
        <f t="shared" si="22"/>
        <v>0</v>
      </c>
      <c r="F101" s="96">
        <f>F106+F114</f>
        <v>0</v>
      </c>
      <c r="G101" s="96"/>
      <c r="H101" s="96"/>
      <c r="I101" s="96"/>
      <c r="J101" s="96"/>
      <c r="K101" s="123">
        <f>K106+K114</f>
        <v>0</v>
      </c>
      <c r="L101" s="124"/>
      <c r="M101" s="124"/>
      <c r="N101" s="124"/>
      <c r="O101" s="125"/>
      <c r="P101" s="33">
        <f t="shared" ref="P101:R101" si="24">P106+P114</f>
        <v>0</v>
      </c>
      <c r="Q101" s="33">
        <f t="shared" si="24"/>
        <v>0</v>
      </c>
      <c r="R101" s="33">
        <f t="shared" si="24"/>
        <v>0</v>
      </c>
      <c r="S101" s="80"/>
    </row>
    <row r="102" spans="1:19" ht="38.25" customHeight="1" x14ac:dyDescent="0.25">
      <c r="A102" s="102"/>
      <c r="B102" s="122"/>
      <c r="C102" s="80"/>
      <c r="D102" s="10" t="s">
        <v>9</v>
      </c>
      <c r="E102" s="47">
        <f t="shared" si="22"/>
        <v>0</v>
      </c>
      <c r="F102" s="96">
        <f t="shared" ref="F102:F104" si="25">F107+F115</f>
        <v>0</v>
      </c>
      <c r="G102" s="96"/>
      <c r="H102" s="96"/>
      <c r="I102" s="96"/>
      <c r="J102" s="96"/>
      <c r="K102" s="123">
        <f t="shared" ref="K102:K104" si="26">K107+K115</f>
        <v>0</v>
      </c>
      <c r="L102" s="124"/>
      <c r="M102" s="124"/>
      <c r="N102" s="124"/>
      <c r="O102" s="125"/>
      <c r="P102" s="33">
        <f t="shared" ref="P102:R102" si="27">P107+P115</f>
        <v>0</v>
      </c>
      <c r="Q102" s="33">
        <f t="shared" si="27"/>
        <v>0</v>
      </c>
      <c r="R102" s="33">
        <f t="shared" si="27"/>
        <v>0</v>
      </c>
      <c r="S102" s="80"/>
    </row>
    <row r="103" spans="1:19" ht="38.25" customHeight="1" x14ac:dyDescent="0.25">
      <c r="A103" s="102"/>
      <c r="B103" s="122"/>
      <c r="C103" s="80"/>
      <c r="D103" s="10" t="s">
        <v>6</v>
      </c>
      <c r="E103" s="47">
        <f t="shared" si="22"/>
        <v>0</v>
      </c>
      <c r="F103" s="96">
        <f t="shared" si="25"/>
        <v>0</v>
      </c>
      <c r="G103" s="96"/>
      <c r="H103" s="96"/>
      <c r="I103" s="96"/>
      <c r="J103" s="96"/>
      <c r="K103" s="123">
        <f t="shared" si="26"/>
        <v>0</v>
      </c>
      <c r="L103" s="124"/>
      <c r="M103" s="124"/>
      <c r="N103" s="124"/>
      <c r="O103" s="125"/>
      <c r="P103" s="33">
        <f t="shared" ref="P103:R103" si="28">P108+P116</f>
        <v>0</v>
      </c>
      <c r="Q103" s="33">
        <f t="shared" si="28"/>
        <v>0</v>
      </c>
      <c r="R103" s="33">
        <f t="shared" si="28"/>
        <v>0</v>
      </c>
      <c r="S103" s="80"/>
    </row>
    <row r="104" spans="1:19" ht="38.25" customHeight="1" x14ac:dyDescent="0.25">
      <c r="A104" s="102"/>
      <c r="B104" s="122"/>
      <c r="C104" s="80"/>
      <c r="D104" s="10" t="s">
        <v>7</v>
      </c>
      <c r="E104" s="47">
        <f t="shared" si="22"/>
        <v>0</v>
      </c>
      <c r="F104" s="96">
        <f t="shared" si="25"/>
        <v>0</v>
      </c>
      <c r="G104" s="96"/>
      <c r="H104" s="96"/>
      <c r="I104" s="96"/>
      <c r="J104" s="96"/>
      <c r="K104" s="123">
        <f t="shared" si="26"/>
        <v>0</v>
      </c>
      <c r="L104" s="124"/>
      <c r="M104" s="124"/>
      <c r="N104" s="124"/>
      <c r="O104" s="125"/>
      <c r="P104" s="33">
        <f t="shared" ref="P104:R104" si="29">P109+P117</f>
        <v>0</v>
      </c>
      <c r="Q104" s="33">
        <f t="shared" si="29"/>
        <v>0</v>
      </c>
      <c r="R104" s="33">
        <f t="shared" si="29"/>
        <v>0</v>
      </c>
      <c r="S104" s="80"/>
    </row>
    <row r="105" spans="1:19" ht="19.5" customHeight="1" x14ac:dyDescent="0.25">
      <c r="A105" s="106" t="s">
        <v>34</v>
      </c>
      <c r="B105" s="90" t="s">
        <v>188</v>
      </c>
      <c r="C105" s="80" t="s">
        <v>52</v>
      </c>
      <c r="D105" s="52" t="s">
        <v>8</v>
      </c>
      <c r="E105" s="48">
        <f t="shared" si="22"/>
        <v>0</v>
      </c>
      <c r="F105" s="91">
        <f>SUM(F106:J109)</f>
        <v>0</v>
      </c>
      <c r="G105" s="91"/>
      <c r="H105" s="91"/>
      <c r="I105" s="91"/>
      <c r="J105" s="91"/>
      <c r="K105" s="93">
        <f>SUM(K106:K109)</f>
        <v>0</v>
      </c>
      <c r="L105" s="94"/>
      <c r="M105" s="94"/>
      <c r="N105" s="94"/>
      <c r="O105" s="95"/>
      <c r="P105" s="34">
        <f>SUM(P106:P109)</f>
        <v>0</v>
      </c>
      <c r="Q105" s="34">
        <f>SUM(Q106:Q109)</f>
        <v>0</v>
      </c>
      <c r="R105" s="34">
        <f>SUM(R106:R109)</f>
        <v>0</v>
      </c>
      <c r="S105" s="80" t="s">
        <v>117</v>
      </c>
    </row>
    <row r="106" spans="1:19" ht="38.25" customHeight="1" x14ac:dyDescent="0.25">
      <c r="A106" s="106"/>
      <c r="B106" s="90"/>
      <c r="C106" s="80"/>
      <c r="D106" s="10" t="s">
        <v>10</v>
      </c>
      <c r="E106" s="48">
        <f t="shared" si="22"/>
        <v>0</v>
      </c>
      <c r="F106" s="91">
        <v>0</v>
      </c>
      <c r="G106" s="91"/>
      <c r="H106" s="91"/>
      <c r="I106" s="91"/>
      <c r="J106" s="91"/>
      <c r="K106" s="93">
        <v>0</v>
      </c>
      <c r="L106" s="94"/>
      <c r="M106" s="94"/>
      <c r="N106" s="94"/>
      <c r="O106" s="95"/>
      <c r="P106" s="34">
        <v>0</v>
      </c>
      <c r="Q106" s="34">
        <v>0</v>
      </c>
      <c r="R106" s="34">
        <v>0</v>
      </c>
      <c r="S106" s="80"/>
    </row>
    <row r="107" spans="1:19" ht="38.25" customHeight="1" x14ac:dyDescent="0.25">
      <c r="A107" s="106"/>
      <c r="B107" s="90"/>
      <c r="C107" s="80"/>
      <c r="D107" s="10" t="s">
        <v>9</v>
      </c>
      <c r="E107" s="48">
        <f t="shared" si="22"/>
        <v>0</v>
      </c>
      <c r="F107" s="91">
        <v>0</v>
      </c>
      <c r="G107" s="91"/>
      <c r="H107" s="91"/>
      <c r="I107" s="91"/>
      <c r="J107" s="91"/>
      <c r="K107" s="93">
        <v>0</v>
      </c>
      <c r="L107" s="94"/>
      <c r="M107" s="94"/>
      <c r="N107" s="94"/>
      <c r="O107" s="95"/>
      <c r="P107" s="34">
        <v>0</v>
      </c>
      <c r="Q107" s="34">
        <v>0</v>
      </c>
      <c r="R107" s="34">
        <v>0</v>
      </c>
      <c r="S107" s="80"/>
    </row>
    <row r="108" spans="1:19" ht="38.25" customHeight="1" x14ac:dyDescent="0.25">
      <c r="A108" s="106"/>
      <c r="B108" s="90"/>
      <c r="C108" s="80"/>
      <c r="D108" s="10" t="s">
        <v>6</v>
      </c>
      <c r="E108" s="48">
        <f t="shared" si="22"/>
        <v>0</v>
      </c>
      <c r="F108" s="91">
        <v>0</v>
      </c>
      <c r="G108" s="91"/>
      <c r="H108" s="91"/>
      <c r="I108" s="91"/>
      <c r="J108" s="91"/>
      <c r="K108" s="93">
        <v>0</v>
      </c>
      <c r="L108" s="94"/>
      <c r="M108" s="94"/>
      <c r="N108" s="94"/>
      <c r="O108" s="95"/>
      <c r="P108" s="34">
        <v>0</v>
      </c>
      <c r="Q108" s="34">
        <v>0</v>
      </c>
      <c r="R108" s="34">
        <v>0</v>
      </c>
      <c r="S108" s="80"/>
    </row>
    <row r="109" spans="1:19" ht="38.25" customHeight="1" x14ac:dyDescent="0.25">
      <c r="A109" s="106"/>
      <c r="B109" s="90"/>
      <c r="C109" s="80"/>
      <c r="D109" s="10" t="s">
        <v>7</v>
      </c>
      <c r="E109" s="48">
        <f t="shared" si="22"/>
        <v>0</v>
      </c>
      <c r="F109" s="91">
        <v>0</v>
      </c>
      <c r="G109" s="91"/>
      <c r="H109" s="91"/>
      <c r="I109" s="91"/>
      <c r="J109" s="91"/>
      <c r="K109" s="93">
        <v>0</v>
      </c>
      <c r="L109" s="94"/>
      <c r="M109" s="94"/>
      <c r="N109" s="94"/>
      <c r="O109" s="95"/>
      <c r="P109" s="34">
        <v>0</v>
      </c>
      <c r="Q109" s="34">
        <v>0</v>
      </c>
      <c r="R109" s="34">
        <v>0</v>
      </c>
      <c r="S109" s="80"/>
    </row>
    <row r="110" spans="1:19" ht="30" customHeight="1" x14ac:dyDescent="0.25">
      <c r="A110" s="106"/>
      <c r="B110" s="90" t="s">
        <v>211</v>
      </c>
      <c r="C110" s="108" t="s">
        <v>20</v>
      </c>
      <c r="D110" s="108" t="s">
        <v>20</v>
      </c>
      <c r="E110" s="104" t="s">
        <v>44</v>
      </c>
      <c r="F110" s="101" t="s">
        <v>4</v>
      </c>
      <c r="G110" s="97" t="s">
        <v>71</v>
      </c>
      <c r="H110" s="97"/>
      <c r="I110" s="97"/>
      <c r="J110" s="97"/>
      <c r="K110" s="80" t="s">
        <v>203</v>
      </c>
      <c r="L110" s="97" t="s">
        <v>71</v>
      </c>
      <c r="M110" s="97"/>
      <c r="N110" s="97"/>
      <c r="O110" s="97"/>
      <c r="P110" s="102" t="s">
        <v>66</v>
      </c>
      <c r="Q110" s="102" t="s">
        <v>67</v>
      </c>
      <c r="R110" s="102" t="s">
        <v>68</v>
      </c>
      <c r="S110" s="80" t="s">
        <v>20</v>
      </c>
    </row>
    <row r="111" spans="1:19" ht="37.5" customHeight="1" x14ac:dyDescent="0.25">
      <c r="A111" s="106"/>
      <c r="B111" s="90"/>
      <c r="C111" s="108"/>
      <c r="D111" s="108"/>
      <c r="E111" s="104"/>
      <c r="F111" s="101"/>
      <c r="G111" s="12" t="s">
        <v>69</v>
      </c>
      <c r="H111" s="13" t="s">
        <v>72</v>
      </c>
      <c r="I111" s="13" t="s">
        <v>73</v>
      </c>
      <c r="J111" s="13" t="s">
        <v>74</v>
      </c>
      <c r="K111" s="80"/>
      <c r="L111" s="12" t="s">
        <v>289</v>
      </c>
      <c r="M111" s="2" t="s">
        <v>288</v>
      </c>
      <c r="N111" s="2" t="s">
        <v>290</v>
      </c>
      <c r="O111" s="2" t="s">
        <v>291</v>
      </c>
      <c r="P111" s="102"/>
      <c r="Q111" s="102"/>
      <c r="R111" s="102"/>
      <c r="S111" s="80"/>
    </row>
    <row r="112" spans="1:19" ht="27" customHeight="1" x14ac:dyDescent="0.25">
      <c r="A112" s="106"/>
      <c r="B112" s="90"/>
      <c r="C112" s="108"/>
      <c r="D112" s="108"/>
      <c r="E112" s="56">
        <f>F112+K112+P112+Q112+R112</f>
        <v>802</v>
      </c>
      <c r="F112" s="18">
        <v>165</v>
      </c>
      <c r="G112" s="19" t="s">
        <v>78</v>
      </c>
      <c r="H112" s="19" t="s">
        <v>78</v>
      </c>
      <c r="I112" s="19" t="s">
        <v>78</v>
      </c>
      <c r="J112" s="27">
        <v>165</v>
      </c>
      <c r="K112" s="2">
        <v>142</v>
      </c>
      <c r="L112" s="2">
        <v>34</v>
      </c>
      <c r="M112" s="2">
        <v>35</v>
      </c>
      <c r="N112" s="2">
        <v>36</v>
      </c>
      <c r="O112" s="2">
        <v>37</v>
      </c>
      <c r="P112" s="2">
        <v>165</v>
      </c>
      <c r="Q112" s="13">
        <v>165</v>
      </c>
      <c r="R112" s="13">
        <v>165</v>
      </c>
      <c r="S112" s="80"/>
    </row>
    <row r="113" spans="1:19" ht="19.5" customHeight="1" x14ac:dyDescent="0.25">
      <c r="A113" s="126" t="s">
        <v>51</v>
      </c>
      <c r="B113" s="90" t="s">
        <v>189</v>
      </c>
      <c r="C113" s="80" t="s">
        <v>52</v>
      </c>
      <c r="D113" s="52" t="s">
        <v>8</v>
      </c>
      <c r="E113" s="48">
        <f>SUM(F113:R113)</f>
        <v>0</v>
      </c>
      <c r="F113" s="91">
        <f>SUM(F114:J117)</f>
        <v>0</v>
      </c>
      <c r="G113" s="91"/>
      <c r="H113" s="91"/>
      <c r="I113" s="91"/>
      <c r="J113" s="91"/>
      <c r="K113" s="93">
        <f>SUM(K114:K117)</f>
        <v>0</v>
      </c>
      <c r="L113" s="94"/>
      <c r="M113" s="94"/>
      <c r="N113" s="94"/>
      <c r="O113" s="95"/>
      <c r="P113" s="34">
        <f>SUM(P114:P117)</f>
        <v>0</v>
      </c>
      <c r="Q113" s="34">
        <f>SUM(Q114:Q117)</f>
        <v>0</v>
      </c>
      <c r="R113" s="34">
        <f>SUM(R114:R117)</f>
        <v>0</v>
      </c>
      <c r="S113" s="80" t="s">
        <v>117</v>
      </c>
    </row>
    <row r="114" spans="1:19" ht="38.25" customHeight="1" x14ac:dyDescent="0.25">
      <c r="A114" s="126"/>
      <c r="B114" s="90"/>
      <c r="C114" s="80"/>
      <c r="D114" s="10" t="s">
        <v>10</v>
      </c>
      <c r="E114" s="48">
        <f>SUM(F114:R114)</f>
        <v>0</v>
      </c>
      <c r="F114" s="91">
        <v>0</v>
      </c>
      <c r="G114" s="91"/>
      <c r="H114" s="91"/>
      <c r="I114" s="91"/>
      <c r="J114" s="91"/>
      <c r="K114" s="93">
        <v>0</v>
      </c>
      <c r="L114" s="94"/>
      <c r="M114" s="94"/>
      <c r="N114" s="94"/>
      <c r="O114" s="95"/>
      <c r="P114" s="34">
        <v>0</v>
      </c>
      <c r="Q114" s="34">
        <v>0</v>
      </c>
      <c r="R114" s="34">
        <v>0</v>
      </c>
      <c r="S114" s="80"/>
    </row>
    <row r="115" spans="1:19" ht="38.25" customHeight="1" x14ac:dyDescent="0.25">
      <c r="A115" s="126"/>
      <c r="B115" s="90"/>
      <c r="C115" s="80"/>
      <c r="D115" s="10" t="s">
        <v>9</v>
      </c>
      <c r="E115" s="48">
        <f>SUM(F115:R115)</f>
        <v>0</v>
      </c>
      <c r="F115" s="91">
        <v>0</v>
      </c>
      <c r="G115" s="91"/>
      <c r="H115" s="91"/>
      <c r="I115" s="91"/>
      <c r="J115" s="91"/>
      <c r="K115" s="93">
        <v>0</v>
      </c>
      <c r="L115" s="94"/>
      <c r="M115" s="94"/>
      <c r="N115" s="94"/>
      <c r="O115" s="95"/>
      <c r="P115" s="34">
        <v>0</v>
      </c>
      <c r="Q115" s="34">
        <v>0</v>
      </c>
      <c r="R115" s="34">
        <v>0</v>
      </c>
      <c r="S115" s="80"/>
    </row>
    <row r="116" spans="1:19" ht="38.25" customHeight="1" x14ac:dyDescent="0.25">
      <c r="A116" s="126"/>
      <c r="B116" s="90"/>
      <c r="C116" s="80"/>
      <c r="D116" s="10" t="s">
        <v>6</v>
      </c>
      <c r="E116" s="48">
        <f>SUM(F116:R116)</f>
        <v>0</v>
      </c>
      <c r="F116" s="91">
        <v>0</v>
      </c>
      <c r="G116" s="91"/>
      <c r="H116" s="91"/>
      <c r="I116" s="91"/>
      <c r="J116" s="91"/>
      <c r="K116" s="93">
        <v>0</v>
      </c>
      <c r="L116" s="94"/>
      <c r="M116" s="94"/>
      <c r="N116" s="94"/>
      <c r="O116" s="95"/>
      <c r="P116" s="34">
        <v>0</v>
      </c>
      <c r="Q116" s="34">
        <v>0</v>
      </c>
      <c r="R116" s="34">
        <v>0</v>
      </c>
      <c r="S116" s="80"/>
    </row>
    <row r="117" spans="1:19" ht="38.25" customHeight="1" x14ac:dyDescent="0.25">
      <c r="A117" s="126"/>
      <c r="B117" s="90"/>
      <c r="C117" s="80"/>
      <c r="D117" s="10" t="s">
        <v>7</v>
      </c>
      <c r="E117" s="48">
        <f>SUM(F117:R117)</f>
        <v>0</v>
      </c>
      <c r="F117" s="91">
        <v>0</v>
      </c>
      <c r="G117" s="91"/>
      <c r="H117" s="91"/>
      <c r="I117" s="91"/>
      <c r="J117" s="91"/>
      <c r="K117" s="93">
        <v>0</v>
      </c>
      <c r="L117" s="94"/>
      <c r="M117" s="94"/>
      <c r="N117" s="94"/>
      <c r="O117" s="95"/>
      <c r="P117" s="34">
        <v>0</v>
      </c>
      <c r="Q117" s="34">
        <v>0</v>
      </c>
      <c r="R117" s="34">
        <v>0</v>
      </c>
      <c r="S117" s="80"/>
    </row>
    <row r="118" spans="1:19" ht="15.75" x14ac:dyDescent="0.25">
      <c r="A118" s="126"/>
      <c r="B118" s="90" t="s">
        <v>212</v>
      </c>
      <c r="C118" s="108" t="s">
        <v>20</v>
      </c>
      <c r="D118" s="108" t="s">
        <v>20</v>
      </c>
      <c r="E118" s="104" t="s">
        <v>44</v>
      </c>
      <c r="F118" s="101" t="s">
        <v>4</v>
      </c>
      <c r="G118" s="97" t="s">
        <v>71</v>
      </c>
      <c r="H118" s="97"/>
      <c r="I118" s="97"/>
      <c r="J118" s="97"/>
      <c r="K118" s="80" t="s">
        <v>203</v>
      </c>
      <c r="L118" s="97" t="s">
        <v>71</v>
      </c>
      <c r="M118" s="97"/>
      <c r="N118" s="97"/>
      <c r="O118" s="97"/>
      <c r="P118" s="102" t="s">
        <v>66</v>
      </c>
      <c r="Q118" s="102" t="s">
        <v>67</v>
      </c>
      <c r="R118" s="102" t="s">
        <v>68</v>
      </c>
      <c r="S118" s="80" t="s">
        <v>20</v>
      </c>
    </row>
    <row r="119" spans="1:19" ht="37.5" customHeight="1" x14ac:dyDescent="0.25">
      <c r="A119" s="126"/>
      <c r="B119" s="90"/>
      <c r="C119" s="108"/>
      <c r="D119" s="108"/>
      <c r="E119" s="104"/>
      <c r="F119" s="101"/>
      <c r="G119" s="12" t="s">
        <v>69</v>
      </c>
      <c r="H119" s="13" t="s">
        <v>72</v>
      </c>
      <c r="I119" s="13" t="s">
        <v>73</v>
      </c>
      <c r="J119" s="13" t="s">
        <v>74</v>
      </c>
      <c r="K119" s="80"/>
      <c r="L119" s="12" t="s">
        <v>289</v>
      </c>
      <c r="M119" s="2" t="s">
        <v>288</v>
      </c>
      <c r="N119" s="2" t="s">
        <v>290</v>
      </c>
      <c r="O119" s="2" t="s">
        <v>291</v>
      </c>
      <c r="P119" s="102"/>
      <c r="Q119" s="102"/>
      <c r="R119" s="102"/>
      <c r="S119" s="80"/>
    </row>
    <row r="120" spans="1:19" ht="21" customHeight="1" x14ac:dyDescent="0.25">
      <c r="A120" s="126"/>
      <c r="B120" s="90"/>
      <c r="C120" s="108"/>
      <c r="D120" s="108"/>
      <c r="E120" s="60">
        <f>F120+K120+P120+Q120+R120</f>
        <v>0</v>
      </c>
      <c r="F120" s="28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 t="s">
        <v>78</v>
      </c>
      <c r="M120" s="2" t="s">
        <v>78</v>
      </c>
      <c r="N120" s="2" t="s">
        <v>78</v>
      </c>
      <c r="O120" s="2">
        <v>0</v>
      </c>
      <c r="P120" s="2">
        <v>0</v>
      </c>
      <c r="Q120" s="2">
        <v>0</v>
      </c>
      <c r="R120" s="2">
        <v>0</v>
      </c>
      <c r="S120" s="80"/>
    </row>
    <row r="121" spans="1:19" ht="25.5" customHeight="1" x14ac:dyDescent="0.25">
      <c r="A121" s="127"/>
      <c r="B121" s="73" t="s">
        <v>23</v>
      </c>
      <c r="C121" s="110" t="s">
        <v>52</v>
      </c>
      <c r="D121" s="51" t="s">
        <v>8</v>
      </c>
      <c r="E121" s="47">
        <f>SUM(F121:R121)</f>
        <v>12500</v>
      </c>
      <c r="F121" s="96">
        <f>SUM(F122:J125)</f>
        <v>2500</v>
      </c>
      <c r="G121" s="96"/>
      <c r="H121" s="96"/>
      <c r="I121" s="96"/>
      <c r="J121" s="96"/>
      <c r="K121" s="123">
        <f t="shared" ref="K121:R121" si="30">SUM(K122:K125)</f>
        <v>2500</v>
      </c>
      <c r="L121" s="124"/>
      <c r="M121" s="124"/>
      <c r="N121" s="124"/>
      <c r="O121" s="125"/>
      <c r="P121" s="33">
        <f t="shared" si="30"/>
        <v>2500</v>
      </c>
      <c r="Q121" s="33">
        <f t="shared" si="30"/>
        <v>2500</v>
      </c>
      <c r="R121" s="33">
        <f t="shared" si="30"/>
        <v>2500</v>
      </c>
      <c r="S121" s="129"/>
    </row>
    <row r="122" spans="1:19" ht="38.25" customHeight="1" x14ac:dyDescent="0.25">
      <c r="A122" s="127"/>
      <c r="B122" s="73"/>
      <c r="C122" s="110"/>
      <c r="D122" s="23" t="s">
        <v>10</v>
      </c>
      <c r="E122" s="47">
        <f>SUM(F122:R122)</f>
        <v>0</v>
      </c>
      <c r="F122" s="96">
        <f>F6+F67+F80+F101</f>
        <v>0</v>
      </c>
      <c r="G122" s="96"/>
      <c r="H122" s="96"/>
      <c r="I122" s="96"/>
      <c r="J122" s="96"/>
      <c r="K122" s="123">
        <f t="shared" ref="K122:R125" si="31">K6+K67+K80+K101</f>
        <v>0</v>
      </c>
      <c r="L122" s="124"/>
      <c r="M122" s="124"/>
      <c r="N122" s="124"/>
      <c r="O122" s="125"/>
      <c r="P122" s="33">
        <f t="shared" si="31"/>
        <v>0</v>
      </c>
      <c r="Q122" s="33">
        <f t="shared" si="31"/>
        <v>0</v>
      </c>
      <c r="R122" s="33">
        <f t="shared" si="31"/>
        <v>0</v>
      </c>
      <c r="S122" s="129"/>
    </row>
    <row r="123" spans="1:19" ht="38.25" customHeight="1" x14ac:dyDescent="0.25">
      <c r="A123" s="127"/>
      <c r="B123" s="73"/>
      <c r="C123" s="110"/>
      <c r="D123" s="23" t="s">
        <v>9</v>
      </c>
      <c r="E123" s="47">
        <f t="shared" ref="E123:E125" si="32">SUM(F123:R123)</f>
        <v>0</v>
      </c>
      <c r="F123" s="96">
        <f>F7+F68+F81+F102</f>
        <v>0</v>
      </c>
      <c r="G123" s="96"/>
      <c r="H123" s="96"/>
      <c r="I123" s="96"/>
      <c r="J123" s="96"/>
      <c r="K123" s="123">
        <f t="shared" si="31"/>
        <v>0</v>
      </c>
      <c r="L123" s="124"/>
      <c r="M123" s="124"/>
      <c r="N123" s="124"/>
      <c r="O123" s="125"/>
      <c r="P123" s="33">
        <f t="shared" si="31"/>
        <v>0</v>
      </c>
      <c r="Q123" s="33">
        <f t="shared" si="31"/>
        <v>0</v>
      </c>
      <c r="R123" s="33">
        <f t="shared" si="31"/>
        <v>0</v>
      </c>
      <c r="S123" s="129"/>
    </row>
    <row r="124" spans="1:19" ht="38.25" customHeight="1" x14ac:dyDescent="0.25">
      <c r="A124" s="127"/>
      <c r="B124" s="73"/>
      <c r="C124" s="110"/>
      <c r="D124" s="23" t="s">
        <v>6</v>
      </c>
      <c r="E124" s="47">
        <f t="shared" si="32"/>
        <v>0</v>
      </c>
      <c r="F124" s="96">
        <f>F8+F69+F82+F103</f>
        <v>0</v>
      </c>
      <c r="G124" s="96"/>
      <c r="H124" s="96"/>
      <c r="I124" s="96"/>
      <c r="J124" s="96"/>
      <c r="K124" s="123">
        <f t="shared" si="31"/>
        <v>0</v>
      </c>
      <c r="L124" s="124"/>
      <c r="M124" s="124"/>
      <c r="N124" s="124"/>
      <c r="O124" s="125"/>
      <c r="P124" s="33">
        <f t="shared" si="31"/>
        <v>0</v>
      </c>
      <c r="Q124" s="33">
        <f t="shared" si="31"/>
        <v>0</v>
      </c>
      <c r="R124" s="33">
        <f t="shared" si="31"/>
        <v>0</v>
      </c>
      <c r="S124" s="129"/>
    </row>
    <row r="125" spans="1:19" ht="38.25" customHeight="1" x14ac:dyDescent="0.25">
      <c r="A125" s="127"/>
      <c r="B125" s="73"/>
      <c r="C125" s="110"/>
      <c r="D125" s="23" t="s">
        <v>7</v>
      </c>
      <c r="E125" s="47">
        <f t="shared" si="32"/>
        <v>12500</v>
      </c>
      <c r="F125" s="96">
        <f>F9+F70+F83+F104</f>
        <v>2500</v>
      </c>
      <c r="G125" s="96"/>
      <c r="H125" s="96"/>
      <c r="I125" s="96"/>
      <c r="J125" s="96"/>
      <c r="K125" s="123">
        <f t="shared" si="31"/>
        <v>2500</v>
      </c>
      <c r="L125" s="124"/>
      <c r="M125" s="124"/>
      <c r="N125" s="124"/>
      <c r="O125" s="125"/>
      <c r="P125" s="33">
        <f t="shared" si="31"/>
        <v>2500</v>
      </c>
      <c r="Q125" s="33">
        <f t="shared" si="31"/>
        <v>2500</v>
      </c>
      <c r="R125" s="33">
        <f t="shared" si="31"/>
        <v>2500</v>
      </c>
      <c r="S125" s="129"/>
    </row>
  </sheetData>
  <mergeCells count="394">
    <mergeCell ref="S2:S3"/>
    <mergeCell ref="S110:S112"/>
    <mergeCell ref="S113:S117"/>
    <mergeCell ref="S118:S120"/>
    <mergeCell ref="S121:S125"/>
    <mergeCell ref="S76:S78"/>
    <mergeCell ref="S79:S83"/>
    <mergeCell ref="S84:S88"/>
    <mergeCell ref="S89:S91"/>
    <mergeCell ref="S92:S96"/>
    <mergeCell ref="S97:S99"/>
    <mergeCell ref="S100:S104"/>
    <mergeCell ref="S105:S109"/>
    <mergeCell ref="S66:S70"/>
    <mergeCell ref="S71:S75"/>
    <mergeCell ref="S39:S41"/>
    <mergeCell ref="S63:S65"/>
    <mergeCell ref="A1:S1"/>
    <mergeCell ref="S5:S9"/>
    <mergeCell ref="S10:S14"/>
    <mergeCell ref="S15:S17"/>
    <mergeCell ref="S18:S22"/>
    <mergeCell ref="S23:S25"/>
    <mergeCell ref="S26:S30"/>
    <mergeCell ref="S31:S33"/>
    <mergeCell ref="S34:S38"/>
    <mergeCell ref="A18:A25"/>
    <mergeCell ref="A26:A33"/>
    <mergeCell ref="A34:A41"/>
    <mergeCell ref="A2:A3"/>
    <mergeCell ref="B2:B3"/>
    <mergeCell ref="C2:C3"/>
    <mergeCell ref="D2:D3"/>
    <mergeCell ref="E2:E3"/>
    <mergeCell ref="F2:R2"/>
    <mergeCell ref="B10:B14"/>
    <mergeCell ref="C10:C14"/>
    <mergeCell ref="A5:A9"/>
    <mergeCell ref="B5:B9"/>
    <mergeCell ref="C5:C9"/>
    <mergeCell ref="A10:A17"/>
    <mergeCell ref="A58:A65"/>
    <mergeCell ref="F21:J21"/>
    <mergeCell ref="B42:B46"/>
    <mergeCell ref="E39:E40"/>
    <mergeCell ref="C42:C46"/>
    <mergeCell ref="B50:B54"/>
    <mergeCell ref="S42:S46"/>
    <mergeCell ref="B58:B62"/>
    <mergeCell ref="L63:O63"/>
    <mergeCell ref="K53:O53"/>
    <mergeCell ref="C58:C62"/>
    <mergeCell ref="B47:B49"/>
    <mergeCell ref="C47:C49"/>
    <mergeCell ref="B55:B57"/>
    <mergeCell ref="C55:C57"/>
    <mergeCell ref="C50:C54"/>
    <mergeCell ref="D47:D49"/>
    <mergeCell ref="E47:E48"/>
    <mergeCell ref="D55:D57"/>
    <mergeCell ref="E55:E56"/>
    <mergeCell ref="B63:B65"/>
    <mergeCell ref="C63:C65"/>
    <mergeCell ref="P31:P32"/>
    <mergeCell ref="F50:J50"/>
    <mergeCell ref="F51:J51"/>
    <mergeCell ref="F44:J44"/>
    <mergeCell ref="F45:J45"/>
    <mergeCell ref="F46:J46"/>
    <mergeCell ref="L39:O39"/>
    <mergeCell ref="A42:A49"/>
    <mergeCell ref="A50:A57"/>
    <mergeCell ref="F3:J3"/>
    <mergeCell ref="F4:J4"/>
    <mergeCell ref="F5:J5"/>
    <mergeCell ref="F6:J6"/>
    <mergeCell ref="F7:J7"/>
    <mergeCell ref="F8:J8"/>
    <mergeCell ref="F9:J9"/>
    <mergeCell ref="F10:J10"/>
    <mergeCell ref="F11:J11"/>
    <mergeCell ref="F12:J12"/>
    <mergeCell ref="F13:J13"/>
    <mergeCell ref="F14:J14"/>
    <mergeCell ref="B23:B25"/>
    <mergeCell ref="K30:O30"/>
    <mergeCell ref="K34:O34"/>
    <mergeCell ref="K35:O35"/>
    <mergeCell ref="K36:O36"/>
    <mergeCell ref="K37:O37"/>
    <mergeCell ref="C15:C17"/>
    <mergeCell ref="D15:D17"/>
    <mergeCell ref="E15:E16"/>
    <mergeCell ref="F15:F16"/>
    <mergeCell ref="F19:J19"/>
    <mergeCell ref="F18:J18"/>
    <mergeCell ref="G15:J15"/>
    <mergeCell ref="F22:J22"/>
    <mergeCell ref="E31:E32"/>
    <mergeCell ref="F31:F32"/>
    <mergeCell ref="G31:J31"/>
    <mergeCell ref="C23:C25"/>
    <mergeCell ref="D23:D25"/>
    <mergeCell ref="E23:E24"/>
    <mergeCell ref="B18:B22"/>
    <mergeCell ref="C18:C22"/>
    <mergeCell ref="B15:B17"/>
    <mergeCell ref="K23:K24"/>
    <mergeCell ref="B39:B41"/>
    <mergeCell ref="C39:C41"/>
    <mergeCell ref="C31:C33"/>
    <mergeCell ref="D31:D33"/>
    <mergeCell ref="B26:B30"/>
    <mergeCell ref="B31:B33"/>
    <mergeCell ref="C26:C30"/>
    <mergeCell ref="F29:J29"/>
    <mergeCell ref="F30:J30"/>
    <mergeCell ref="F34:J34"/>
    <mergeCell ref="F35:J35"/>
    <mergeCell ref="F36:J36"/>
    <mergeCell ref="D39:D41"/>
    <mergeCell ref="B34:B38"/>
    <mergeCell ref="C34:C38"/>
    <mergeCell ref="F28:J28"/>
    <mergeCell ref="G23:J23"/>
    <mergeCell ref="F38:J38"/>
    <mergeCell ref="F39:F40"/>
    <mergeCell ref="G39:J39"/>
    <mergeCell ref="K31:K32"/>
    <mergeCell ref="C66:C70"/>
    <mergeCell ref="E63:E64"/>
    <mergeCell ref="F63:F64"/>
    <mergeCell ref="F75:J75"/>
    <mergeCell ref="F66:J66"/>
    <mergeCell ref="F67:J67"/>
    <mergeCell ref="F68:J68"/>
    <mergeCell ref="F69:J69"/>
    <mergeCell ref="F70:J70"/>
    <mergeCell ref="F71:J71"/>
    <mergeCell ref="F72:J72"/>
    <mergeCell ref="F73:J73"/>
    <mergeCell ref="F74:J74"/>
    <mergeCell ref="G63:J63"/>
    <mergeCell ref="D63:D65"/>
    <mergeCell ref="F88:J88"/>
    <mergeCell ref="P97:P98"/>
    <mergeCell ref="Q97:Q98"/>
    <mergeCell ref="R97:R98"/>
    <mergeCell ref="K76:K77"/>
    <mergeCell ref="P76:P77"/>
    <mergeCell ref="Q76:Q77"/>
    <mergeCell ref="R76:R77"/>
    <mergeCell ref="F84:J84"/>
    <mergeCell ref="F85:J85"/>
    <mergeCell ref="F79:J79"/>
    <mergeCell ref="F80:J80"/>
    <mergeCell ref="F81:J81"/>
    <mergeCell ref="F82:J82"/>
    <mergeCell ref="F83:J83"/>
    <mergeCell ref="F86:J86"/>
    <mergeCell ref="F97:F98"/>
    <mergeCell ref="G97:J97"/>
    <mergeCell ref="K92:O92"/>
    <mergeCell ref="K93:O93"/>
    <mergeCell ref="K80:O80"/>
    <mergeCell ref="K82:O82"/>
    <mergeCell ref="K83:O83"/>
    <mergeCell ref="K84:O84"/>
    <mergeCell ref="A66:A70"/>
    <mergeCell ref="A71:A78"/>
    <mergeCell ref="A79:A83"/>
    <mergeCell ref="A84:A91"/>
    <mergeCell ref="A92:A99"/>
    <mergeCell ref="A100:A104"/>
    <mergeCell ref="B92:B96"/>
    <mergeCell ref="B71:B75"/>
    <mergeCell ref="B89:B91"/>
    <mergeCell ref="B84:B88"/>
    <mergeCell ref="B76:B78"/>
    <mergeCell ref="B79:B83"/>
    <mergeCell ref="B100:B104"/>
    <mergeCell ref="B97:B99"/>
    <mergeCell ref="B66:B70"/>
    <mergeCell ref="C97:C99"/>
    <mergeCell ref="C105:C109"/>
    <mergeCell ref="F117:J117"/>
    <mergeCell ref="F106:J106"/>
    <mergeCell ref="F114:J114"/>
    <mergeCell ref="F115:J115"/>
    <mergeCell ref="F116:J116"/>
    <mergeCell ref="F105:J105"/>
    <mergeCell ref="F107:J107"/>
    <mergeCell ref="F108:J108"/>
    <mergeCell ref="F109:J109"/>
    <mergeCell ref="D97:D99"/>
    <mergeCell ref="E97:E98"/>
    <mergeCell ref="C110:C112"/>
    <mergeCell ref="C100:C104"/>
    <mergeCell ref="F102:J102"/>
    <mergeCell ref="F103:J103"/>
    <mergeCell ref="F104:J104"/>
    <mergeCell ref="F110:F111"/>
    <mergeCell ref="B118:B120"/>
    <mergeCell ref="B105:B109"/>
    <mergeCell ref="B113:B117"/>
    <mergeCell ref="B110:B112"/>
    <mergeCell ref="A113:A120"/>
    <mergeCell ref="F122:J122"/>
    <mergeCell ref="F123:J123"/>
    <mergeCell ref="C113:C117"/>
    <mergeCell ref="F113:J113"/>
    <mergeCell ref="G110:J110"/>
    <mergeCell ref="A121:A125"/>
    <mergeCell ref="E118:E119"/>
    <mergeCell ref="F118:F119"/>
    <mergeCell ref="G118:J118"/>
    <mergeCell ref="C118:C120"/>
    <mergeCell ref="D118:D120"/>
    <mergeCell ref="A105:A112"/>
    <mergeCell ref="B121:B125"/>
    <mergeCell ref="F125:J125"/>
    <mergeCell ref="F121:J121"/>
    <mergeCell ref="F124:J124"/>
    <mergeCell ref="C121:C125"/>
    <mergeCell ref="D110:D112"/>
    <mergeCell ref="E110:E111"/>
    <mergeCell ref="R31:R32"/>
    <mergeCell ref="R39:R40"/>
    <mergeCell ref="F37:J37"/>
    <mergeCell ref="F59:J59"/>
    <mergeCell ref="F60:J60"/>
    <mergeCell ref="P55:P56"/>
    <mergeCell ref="Q55:Q56"/>
    <mergeCell ref="R55:R56"/>
    <mergeCell ref="C89:C91"/>
    <mergeCell ref="D89:D91"/>
    <mergeCell ref="E89:E90"/>
    <mergeCell ref="C84:C88"/>
    <mergeCell ref="C76:C78"/>
    <mergeCell ref="C79:C83"/>
    <mergeCell ref="D76:D78"/>
    <mergeCell ref="E76:E77"/>
    <mergeCell ref="K79:O79"/>
    <mergeCell ref="L31:O31"/>
    <mergeCell ref="K38:O38"/>
    <mergeCell ref="K46:O46"/>
    <mergeCell ref="K50:O50"/>
    <mergeCell ref="K51:O51"/>
    <mergeCell ref="K52:O52"/>
    <mergeCell ref="K81:O81"/>
    <mergeCell ref="R15:R16"/>
    <mergeCell ref="K63:K64"/>
    <mergeCell ref="P63:P64"/>
    <mergeCell ref="F26:J26"/>
    <mergeCell ref="F27:J27"/>
    <mergeCell ref="C92:C96"/>
    <mergeCell ref="C71:C75"/>
    <mergeCell ref="F92:J92"/>
    <mergeCell ref="F93:J93"/>
    <mergeCell ref="Q31:Q32"/>
    <mergeCell ref="Q39:Q40"/>
    <mergeCell ref="Q23:Q24"/>
    <mergeCell ref="K39:K40"/>
    <mergeCell ref="P39:P40"/>
    <mergeCell ref="F52:J52"/>
    <mergeCell ref="P23:P24"/>
    <mergeCell ref="F47:F48"/>
    <mergeCell ref="G47:J47"/>
    <mergeCell ref="K47:K48"/>
    <mergeCell ref="P47:P48"/>
    <mergeCell ref="F23:F24"/>
    <mergeCell ref="Q63:Q64"/>
    <mergeCell ref="R63:R64"/>
    <mergeCell ref="F58:J58"/>
    <mergeCell ref="R47:R48"/>
    <mergeCell ref="F42:J42"/>
    <mergeCell ref="F43:J43"/>
    <mergeCell ref="F53:J53"/>
    <mergeCell ref="F54:J54"/>
    <mergeCell ref="F61:J61"/>
    <mergeCell ref="F62:J62"/>
    <mergeCell ref="S47:S49"/>
    <mergeCell ref="S50:S54"/>
    <mergeCell ref="S55:S57"/>
    <mergeCell ref="S58:S62"/>
    <mergeCell ref="Q47:Q48"/>
    <mergeCell ref="K59:O59"/>
    <mergeCell ref="K60:O60"/>
    <mergeCell ref="K61:O61"/>
    <mergeCell ref="K62:O62"/>
    <mergeCell ref="L47:O47"/>
    <mergeCell ref="L55:O55"/>
    <mergeCell ref="K42:O42"/>
    <mergeCell ref="K43:O43"/>
    <mergeCell ref="K44:O44"/>
    <mergeCell ref="K45:O45"/>
    <mergeCell ref="K54:O54"/>
    <mergeCell ref="K58:O58"/>
    <mergeCell ref="P118:P119"/>
    <mergeCell ref="Q118:Q119"/>
    <mergeCell ref="R118:R119"/>
    <mergeCell ref="P110:P111"/>
    <mergeCell ref="R23:R24"/>
    <mergeCell ref="F20:J20"/>
    <mergeCell ref="F100:J100"/>
    <mergeCell ref="F101:J101"/>
    <mergeCell ref="Q110:Q111"/>
    <mergeCell ref="R110:R111"/>
    <mergeCell ref="R89:R90"/>
    <mergeCell ref="K66:O66"/>
    <mergeCell ref="K67:O67"/>
    <mergeCell ref="K68:O68"/>
    <mergeCell ref="K69:O69"/>
    <mergeCell ref="K70:O70"/>
    <mergeCell ref="K71:O71"/>
    <mergeCell ref="K72:O72"/>
    <mergeCell ref="K73:O73"/>
    <mergeCell ref="K74:O74"/>
    <mergeCell ref="K75:O75"/>
    <mergeCell ref="K85:O85"/>
    <mergeCell ref="K86:O86"/>
    <mergeCell ref="K94:O94"/>
    <mergeCell ref="P15:P16"/>
    <mergeCell ref="Q15:Q16"/>
    <mergeCell ref="K97:K98"/>
    <mergeCell ref="K89:K90"/>
    <mergeCell ref="F55:F56"/>
    <mergeCell ref="G55:J55"/>
    <mergeCell ref="K55:K56"/>
    <mergeCell ref="Q89:Q90"/>
    <mergeCell ref="F94:J94"/>
    <mergeCell ref="F95:J95"/>
    <mergeCell ref="F96:J96"/>
    <mergeCell ref="F76:F77"/>
    <mergeCell ref="F89:F90"/>
    <mergeCell ref="G89:J89"/>
    <mergeCell ref="G76:J76"/>
    <mergeCell ref="P89:P90"/>
    <mergeCell ref="K87:O87"/>
    <mergeCell ref="K88:O88"/>
    <mergeCell ref="L76:O76"/>
    <mergeCell ref="L89:O89"/>
    <mergeCell ref="K27:O27"/>
    <mergeCell ref="K28:O28"/>
    <mergeCell ref="K29:O29"/>
    <mergeCell ref="F87:J87"/>
    <mergeCell ref="K12:O12"/>
    <mergeCell ref="K13:O13"/>
    <mergeCell ref="K14:O14"/>
    <mergeCell ref="K18:O18"/>
    <mergeCell ref="K19:O19"/>
    <mergeCell ref="K20:O20"/>
    <mergeCell ref="K21:O21"/>
    <mergeCell ref="K22:O22"/>
    <mergeCell ref="K26:O26"/>
    <mergeCell ref="L15:O15"/>
    <mergeCell ref="L23:O23"/>
    <mergeCell ref="K15:K16"/>
    <mergeCell ref="K3:O3"/>
    <mergeCell ref="K4:O4"/>
    <mergeCell ref="K5:O5"/>
    <mergeCell ref="K6:O6"/>
    <mergeCell ref="K7:O7"/>
    <mergeCell ref="K8:O8"/>
    <mergeCell ref="K9:O9"/>
    <mergeCell ref="K10:O10"/>
    <mergeCell ref="K11:O11"/>
    <mergeCell ref="K95:O95"/>
    <mergeCell ref="K96:O96"/>
    <mergeCell ref="K100:O100"/>
    <mergeCell ref="K101:O101"/>
    <mergeCell ref="K102:O102"/>
    <mergeCell ref="K103:O103"/>
    <mergeCell ref="L97:O97"/>
    <mergeCell ref="K116:O116"/>
    <mergeCell ref="K117:O117"/>
    <mergeCell ref="K121:O121"/>
    <mergeCell ref="K122:O122"/>
    <mergeCell ref="K123:O123"/>
    <mergeCell ref="K124:O124"/>
    <mergeCell ref="K125:O125"/>
    <mergeCell ref="K104:O104"/>
    <mergeCell ref="K105:O105"/>
    <mergeCell ref="K106:O106"/>
    <mergeCell ref="K107:O107"/>
    <mergeCell ref="K108:O108"/>
    <mergeCell ref="K109:O109"/>
    <mergeCell ref="K113:O113"/>
    <mergeCell ref="K114:O114"/>
    <mergeCell ref="K115:O115"/>
    <mergeCell ref="L110:O110"/>
    <mergeCell ref="L118:O118"/>
    <mergeCell ref="K110:K111"/>
    <mergeCell ref="K118:K119"/>
  </mergeCells>
  <pageMargins left="0.59055118110236227" right="0.19685039370078741" top="0.59055118110236227" bottom="0.59055118110236227" header="0.31496062992125984" footer="0.31496062992125984"/>
  <pageSetup paperSize="9" scale="53" firstPageNumber="28" orientation="landscape" useFirstPageNumber="1" r:id="rId1"/>
  <headerFooter>
    <oddHeader>&amp;C&amp;P</oddHeader>
  </headerFooter>
  <rowBreaks count="4" manualBreakCount="4">
    <brk id="30" max="16383" man="1"/>
    <brk id="57" max="16383" man="1"/>
    <brk id="83" max="16383" man="1"/>
    <brk id="1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F2B9-0E93-4AD1-82B8-7C88339197C9}">
  <sheetPr>
    <tabColor theme="9" tint="0.79998168889431442"/>
  </sheetPr>
  <dimension ref="A1:L21"/>
  <sheetViews>
    <sheetView tabSelected="1" topLeftCell="B10" zoomScale="70" zoomScaleNormal="70" workbookViewId="0">
      <selection activeCell="B17" sqref="B17:L17"/>
    </sheetView>
  </sheetViews>
  <sheetFormatPr defaultRowHeight="15.75" x14ac:dyDescent="0.25"/>
  <cols>
    <col min="1" max="1" width="9.140625" style="38"/>
    <col min="2" max="2" width="80.7109375" style="38" customWidth="1"/>
    <col min="3" max="3" width="15.7109375" style="38" customWidth="1"/>
    <col min="4" max="4" width="16.7109375" style="38" customWidth="1"/>
    <col min="5" max="5" width="13.42578125" style="38" customWidth="1"/>
    <col min="6" max="10" width="12" style="38" customWidth="1"/>
    <col min="11" max="11" width="41.42578125" style="38" customWidth="1"/>
    <col min="12" max="12" width="21.42578125" style="38" customWidth="1"/>
    <col min="13" max="16384" width="9.140625" style="38"/>
  </cols>
  <sheetData>
    <row r="1" spans="1:12" s="45" customFormat="1" ht="37.5" customHeight="1" x14ac:dyDescent="0.25">
      <c r="A1" s="107" t="s">
        <v>287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x14ac:dyDescent="0.25">
      <c r="A2" s="80" t="s">
        <v>133</v>
      </c>
      <c r="B2" s="80" t="s">
        <v>134</v>
      </c>
      <c r="C2" s="80" t="s">
        <v>135</v>
      </c>
      <c r="D2" s="80" t="s">
        <v>136</v>
      </c>
      <c r="E2" s="80" t="s">
        <v>137</v>
      </c>
      <c r="F2" s="80" t="s">
        <v>138</v>
      </c>
      <c r="G2" s="80"/>
      <c r="H2" s="80"/>
      <c r="I2" s="80"/>
      <c r="J2" s="80"/>
      <c r="K2" s="80" t="s">
        <v>296</v>
      </c>
      <c r="L2" s="80" t="s">
        <v>139</v>
      </c>
    </row>
    <row r="3" spans="1:12" x14ac:dyDescent="0.25">
      <c r="A3" s="80"/>
      <c r="B3" s="80"/>
      <c r="C3" s="80"/>
      <c r="D3" s="80"/>
      <c r="E3" s="80"/>
      <c r="F3" s="2">
        <v>2023</v>
      </c>
      <c r="G3" s="2">
        <v>2024</v>
      </c>
      <c r="H3" s="2">
        <v>2025</v>
      </c>
      <c r="I3" s="2">
        <v>2026</v>
      </c>
      <c r="J3" s="2">
        <v>2027</v>
      </c>
      <c r="K3" s="80"/>
      <c r="L3" s="80"/>
    </row>
    <row r="4" spans="1:12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</row>
    <row r="5" spans="1:12" ht="45.75" customHeight="1" x14ac:dyDescent="0.25">
      <c r="A5" s="54">
        <v>1</v>
      </c>
      <c r="B5" s="105" t="s">
        <v>140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1:12" ht="63" x14ac:dyDescent="0.25">
      <c r="A6" s="19" t="s">
        <v>25</v>
      </c>
      <c r="B6" s="32" t="s">
        <v>145</v>
      </c>
      <c r="C6" s="32" t="s">
        <v>142</v>
      </c>
      <c r="D6" s="32" t="s">
        <v>237</v>
      </c>
      <c r="E6" s="13">
        <v>110.7</v>
      </c>
      <c r="F6" s="13">
        <v>108.8</v>
      </c>
      <c r="G6" s="13">
        <v>111.8</v>
      </c>
      <c r="H6" s="2">
        <v>110</v>
      </c>
      <c r="I6" s="2">
        <v>110</v>
      </c>
      <c r="J6" s="2">
        <v>110</v>
      </c>
      <c r="K6" s="53" t="s">
        <v>144</v>
      </c>
      <c r="L6" s="32" t="s">
        <v>260</v>
      </c>
    </row>
    <row r="7" spans="1:12" ht="63" x14ac:dyDescent="0.25">
      <c r="A7" s="19" t="s">
        <v>31</v>
      </c>
      <c r="B7" s="32" t="s">
        <v>272</v>
      </c>
      <c r="C7" s="32" t="s">
        <v>146</v>
      </c>
      <c r="D7" s="32" t="s">
        <v>147</v>
      </c>
      <c r="E7" s="13">
        <v>404</v>
      </c>
      <c r="F7" s="13">
        <v>1000</v>
      </c>
      <c r="G7" s="13">
        <v>580</v>
      </c>
      <c r="H7" s="13">
        <v>560</v>
      </c>
      <c r="I7" s="13">
        <v>560</v>
      </c>
      <c r="J7" s="13">
        <v>560</v>
      </c>
      <c r="K7" s="53" t="s">
        <v>144</v>
      </c>
      <c r="L7" s="32" t="s">
        <v>262</v>
      </c>
    </row>
    <row r="8" spans="1:12" ht="63" x14ac:dyDescent="0.25">
      <c r="A8" s="19" t="s">
        <v>32</v>
      </c>
      <c r="B8" s="64" t="s">
        <v>141</v>
      </c>
      <c r="C8" s="32" t="s">
        <v>142</v>
      </c>
      <c r="D8" s="32" t="s">
        <v>143</v>
      </c>
      <c r="E8" s="13">
        <v>45.03</v>
      </c>
      <c r="F8" s="13">
        <v>29.8</v>
      </c>
      <c r="G8" s="13">
        <v>45.9</v>
      </c>
      <c r="H8" s="2">
        <v>45.9</v>
      </c>
      <c r="I8" s="2">
        <v>45.9</v>
      </c>
      <c r="J8" s="2">
        <v>45.9</v>
      </c>
      <c r="K8" s="53" t="s">
        <v>144</v>
      </c>
      <c r="L8" s="32" t="s">
        <v>261</v>
      </c>
    </row>
    <row r="9" spans="1:12" ht="45.75" customHeight="1" x14ac:dyDescent="0.25">
      <c r="A9" s="54">
        <v>2</v>
      </c>
      <c r="B9" s="105" t="s">
        <v>294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</row>
    <row r="10" spans="1:12" ht="126" x14ac:dyDescent="0.25">
      <c r="A10" s="31" t="s">
        <v>26</v>
      </c>
      <c r="B10" s="32" t="s">
        <v>148</v>
      </c>
      <c r="C10" s="32" t="s">
        <v>142</v>
      </c>
      <c r="D10" s="25" t="s">
        <v>240</v>
      </c>
      <c r="E10" s="13" t="s">
        <v>78</v>
      </c>
      <c r="F10" s="13">
        <v>1</v>
      </c>
      <c r="G10" s="13">
        <v>1</v>
      </c>
      <c r="H10" s="13">
        <v>1</v>
      </c>
      <c r="I10" s="13">
        <v>1</v>
      </c>
      <c r="J10" s="13">
        <v>1</v>
      </c>
      <c r="K10" s="64" t="s">
        <v>19</v>
      </c>
      <c r="L10" s="32" t="s">
        <v>270</v>
      </c>
    </row>
    <row r="11" spans="1:12" ht="45.75" customHeight="1" x14ac:dyDescent="0.25">
      <c r="A11" s="54">
        <v>3</v>
      </c>
      <c r="B11" s="105" t="s">
        <v>149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</row>
    <row r="12" spans="1:12" ht="63" x14ac:dyDescent="0.25">
      <c r="A12" s="31" t="s">
        <v>29</v>
      </c>
      <c r="B12" s="32" t="s">
        <v>150</v>
      </c>
      <c r="C12" s="32" t="s">
        <v>142</v>
      </c>
      <c r="D12" s="32" t="s">
        <v>237</v>
      </c>
      <c r="E12" s="13">
        <v>30.09</v>
      </c>
      <c r="F12" s="13">
        <v>31.68</v>
      </c>
      <c r="G12" s="13">
        <v>31.72</v>
      </c>
      <c r="H12" s="13">
        <v>31.15</v>
      </c>
      <c r="I12" s="13">
        <v>31.15</v>
      </c>
      <c r="J12" s="13">
        <v>31.15</v>
      </c>
      <c r="K12" s="53" t="s">
        <v>144</v>
      </c>
      <c r="L12" s="32" t="s">
        <v>271</v>
      </c>
    </row>
    <row r="13" spans="1:12" ht="63" x14ac:dyDescent="0.25">
      <c r="A13" s="31" t="s">
        <v>30</v>
      </c>
      <c r="B13" s="32" t="s">
        <v>258</v>
      </c>
      <c r="C13" s="32" t="s">
        <v>142</v>
      </c>
      <c r="D13" s="25" t="s">
        <v>147</v>
      </c>
      <c r="E13" s="13">
        <v>467.65</v>
      </c>
      <c r="F13" s="13">
        <v>455.88</v>
      </c>
      <c r="G13" s="13">
        <v>457.7</v>
      </c>
      <c r="H13" s="13">
        <v>486.5</v>
      </c>
      <c r="I13" s="13">
        <v>486.5</v>
      </c>
      <c r="J13" s="13">
        <v>486.5</v>
      </c>
      <c r="K13" s="53" t="s">
        <v>144</v>
      </c>
      <c r="L13" s="32" t="s">
        <v>263</v>
      </c>
    </row>
    <row r="14" spans="1:12" ht="63" x14ac:dyDescent="0.25">
      <c r="A14" s="31" t="s">
        <v>158</v>
      </c>
      <c r="B14" s="32" t="s">
        <v>151</v>
      </c>
      <c r="C14" s="32" t="s">
        <v>142</v>
      </c>
      <c r="D14" s="32" t="s">
        <v>147</v>
      </c>
      <c r="E14" s="13">
        <v>745</v>
      </c>
      <c r="F14" s="13">
        <v>643</v>
      </c>
      <c r="G14" s="13">
        <v>667</v>
      </c>
      <c r="H14" s="13">
        <v>580</v>
      </c>
      <c r="I14" s="13">
        <v>580</v>
      </c>
      <c r="J14" s="13">
        <v>580</v>
      </c>
      <c r="K14" s="53" t="s">
        <v>144</v>
      </c>
      <c r="L14" s="32" t="s">
        <v>271</v>
      </c>
    </row>
    <row r="15" spans="1:12" ht="110.25" x14ac:dyDescent="0.25">
      <c r="A15" s="65" t="s">
        <v>161</v>
      </c>
      <c r="B15" s="32" t="s">
        <v>162</v>
      </c>
      <c r="C15" s="32" t="s">
        <v>292</v>
      </c>
      <c r="D15" s="32" t="s">
        <v>147</v>
      </c>
      <c r="E15" s="13" t="s">
        <v>78</v>
      </c>
      <c r="F15" s="13">
        <v>1</v>
      </c>
      <c r="G15" s="13">
        <v>1</v>
      </c>
      <c r="H15" s="13" t="s">
        <v>78</v>
      </c>
      <c r="I15" s="13" t="s">
        <v>78</v>
      </c>
      <c r="J15" s="13" t="s">
        <v>78</v>
      </c>
      <c r="K15" s="53" t="s">
        <v>130</v>
      </c>
      <c r="L15" s="32" t="s">
        <v>264</v>
      </c>
    </row>
    <row r="16" spans="1:12" ht="110.25" x14ac:dyDescent="0.25">
      <c r="A16" s="65" t="s">
        <v>238</v>
      </c>
      <c r="B16" s="32" t="s">
        <v>239</v>
      </c>
      <c r="C16" s="32" t="s">
        <v>292</v>
      </c>
      <c r="D16" s="32" t="s">
        <v>147</v>
      </c>
      <c r="E16" s="13" t="s">
        <v>78</v>
      </c>
      <c r="F16" s="13" t="s">
        <v>78</v>
      </c>
      <c r="G16" s="13">
        <v>10</v>
      </c>
      <c r="H16" s="13" t="s">
        <v>78</v>
      </c>
      <c r="I16" s="13" t="s">
        <v>78</v>
      </c>
      <c r="J16" s="13" t="s">
        <v>78</v>
      </c>
      <c r="K16" s="53" t="s">
        <v>298</v>
      </c>
      <c r="L16" s="32" t="s">
        <v>265</v>
      </c>
    </row>
    <row r="17" spans="1:12" ht="45.75" customHeight="1" x14ac:dyDescent="0.25">
      <c r="A17" s="54">
        <v>4</v>
      </c>
      <c r="B17" s="105" t="s">
        <v>295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1:12" ht="110.25" x14ac:dyDescent="0.25">
      <c r="A18" s="31" t="s">
        <v>34</v>
      </c>
      <c r="B18" s="32" t="s">
        <v>152</v>
      </c>
      <c r="C18" s="32" t="s">
        <v>146</v>
      </c>
      <c r="D18" s="32" t="s">
        <v>241</v>
      </c>
      <c r="E18" s="13">
        <v>2267.3000000000002</v>
      </c>
      <c r="F18" s="13">
        <v>2267.3000000000002</v>
      </c>
      <c r="G18" s="13">
        <v>2287.9</v>
      </c>
      <c r="H18" s="13">
        <v>2.35</v>
      </c>
      <c r="I18" s="13">
        <v>2.35</v>
      </c>
      <c r="J18" s="13">
        <v>2.35</v>
      </c>
      <c r="K18" s="53" t="s">
        <v>153</v>
      </c>
      <c r="L18" s="32" t="s">
        <v>266</v>
      </c>
    </row>
    <row r="19" spans="1:12" ht="31.5" x14ac:dyDescent="0.25">
      <c r="A19" s="31" t="s">
        <v>51</v>
      </c>
      <c r="B19" s="32" t="s">
        <v>154</v>
      </c>
      <c r="C19" s="32" t="s">
        <v>146</v>
      </c>
      <c r="D19" s="32" t="s">
        <v>242</v>
      </c>
      <c r="E19" s="13">
        <v>52.02</v>
      </c>
      <c r="F19" s="13">
        <v>52.02</v>
      </c>
      <c r="G19" s="13">
        <v>52.8</v>
      </c>
      <c r="H19" s="13">
        <v>57.78</v>
      </c>
      <c r="I19" s="13">
        <v>57.78</v>
      </c>
      <c r="J19" s="13">
        <v>57.78</v>
      </c>
      <c r="K19" s="53" t="s">
        <v>153</v>
      </c>
      <c r="L19" s="32" t="s">
        <v>267</v>
      </c>
    </row>
    <row r="20" spans="1:12" ht="31.5" x14ac:dyDescent="0.25">
      <c r="A20" s="31" t="s">
        <v>159</v>
      </c>
      <c r="B20" s="32" t="s">
        <v>155</v>
      </c>
      <c r="C20" s="32" t="s">
        <v>146</v>
      </c>
      <c r="D20" s="32" t="s">
        <v>243</v>
      </c>
      <c r="E20" s="13">
        <v>13.09</v>
      </c>
      <c r="F20" s="13">
        <v>13.09</v>
      </c>
      <c r="G20" s="13">
        <v>13.25</v>
      </c>
      <c r="H20" s="13">
        <v>13.5</v>
      </c>
      <c r="I20" s="13">
        <v>13.5</v>
      </c>
      <c r="J20" s="13">
        <v>13.5</v>
      </c>
      <c r="K20" s="53" t="s">
        <v>153</v>
      </c>
      <c r="L20" s="32" t="s">
        <v>268</v>
      </c>
    </row>
    <row r="21" spans="1:12" ht="31.5" x14ac:dyDescent="0.25">
      <c r="A21" s="31" t="s">
        <v>160</v>
      </c>
      <c r="B21" s="32" t="s">
        <v>156</v>
      </c>
      <c r="C21" s="32" t="s">
        <v>146</v>
      </c>
      <c r="D21" s="32" t="s">
        <v>237</v>
      </c>
      <c r="E21" s="13" t="s">
        <v>157</v>
      </c>
      <c r="F21" s="13">
        <v>0.8</v>
      </c>
      <c r="G21" s="13">
        <v>0.8</v>
      </c>
      <c r="H21" s="13">
        <v>0.8</v>
      </c>
      <c r="I21" s="13">
        <v>0.8</v>
      </c>
      <c r="J21" s="13">
        <v>0.8</v>
      </c>
      <c r="K21" s="53" t="s">
        <v>153</v>
      </c>
      <c r="L21" s="32" t="s">
        <v>269</v>
      </c>
    </row>
  </sheetData>
  <mergeCells count="13">
    <mergeCell ref="B17:L17"/>
    <mergeCell ref="B5:L5"/>
    <mergeCell ref="B9:L9"/>
    <mergeCell ref="B11:L11"/>
    <mergeCell ref="F2:J2"/>
    <mergeCell ref="K2:K3"/>
    <mergeCell ref="L2:L3"/>
    <mergeCell ref="A1:L1"/>
    <mergeCell ref="A2:A3"/>
    <mergeCell ref="B2:B3"/>
    <mergeCell ref="C2:C3"/>
    <mergeCell ref="D2:D3"/>
    <mergeCell ref="E2:E3"/>
  </mergeCells>
  <pageMargins left="0.59055118110236227" right="0.19685039370078741" top="0.59055118110236227" bottom="0.59055118110236227" header="0.31496062992125984" footer="0.31496062992125984"/>
  <pageSetup paperSize="9" scale="53" firstPageNumber="7" orientation="landscape" useFirstPageNumber="1" r:id="rId1"/>
  <headerFooter>
    <oddHeader>&amp;C&amp;P</oddHeader>
  </headerFooter>
  <rowBreaks count="1" manualBreakCount="1">
    <brk id="1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84EE-D51C-4597-9AA5-1EEFD5C0696A}">
  <dimension ref="A1:R88"/>
  <sheetViews>
    <sheetView zoomScale="80" zoomScaleNormal="80" workbookViewId="0">
      <selection activeCell="E8" sqref="E8:E9"/>
    </sheetView>
  </sheetViews>
  <sheetFormatPr defaultRowHeight="15.75" x14ac:dyDescent="0.25"/>
  <cols>
    <col min="1" max="1" width="36" style="45" customWidth="1"/>
    <col min="2" max="16384" width="9.140625" style="45"/>
  </cols>
  <sheetData>
    <row r="1" spans="1:18" ht="48" customHeight="1" x14ac:dyDescent="0.25">
      <c r="A1" s="87" t="s">
        <v>38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47.25" customHeight="1" x14ac:dyDescent="0.25">
      <c r="A2" s="103" t="s">
        <v>114</v>
      </c>
      <c r="B2" s="102" t="s">
        <v>52</v>
      </c>
      <c r="C2" s="102" t="s">
        <v>20</v>
      </c>
      <c r="D2" s="102" t="s">
        <v>44</v>
      </c>
      <c r="E2" s="101" t="s">
        <v>70</v>
      </c>
      <c r="F2" s="97" t="s">
        <v>71</v>
      </c>
      <c r="G2" s="97"/>
      <c r="H2" s="97"/>
      <c r="I2" s="97"/>
      <c r="J2" s="101" t="s">
        <v>202</v>
      </c>
      <c r="K2" s="97" t="s">
        <v>71</v>
      </c>
      <c r="L2" s="97"/>
      <c r="M2" s="97"/>
      <c r="N2" s="97"/>
      <c r="O2" s="102" t="s">
        <v>66</v>
      </c>
      <c r="P2" s="102" t="s">
        <v>67</v>
      </c>
      <c r="Q2" s="102" t="s">
        <v>68</v>
      </c>
      <c r="R2" s="80" t="s">
        <v>20</v>
      </c>
    </row>
    <row r="3" spans="1:18" ht="29.25" customHeight="1" x14ac:dyDescent="0.25">
      <c r="A3" s="103"/>
      <c r="B3" s="102"/>
      <c r="C3" s="102"/>
      <c r="D3" s="102"/>
      <c r="E3" s="101"/>
      <c r="F3" s="12" t="s">
        <v>69</v>
      </c>
      <c r="G3" s="13" t="s">
        <v>72</v>
      </c>
      <c r="H3" s="13" t="s">
        <v>73</v>
      </c>
      <c r="I3" s="13" t="s">
        <v>74</v>
      </c>
      <c r="J3" s="101"/>
      <c r="K3" s="12" t="s">
        <v>69</v>
      </c>
      <c r="L3" s="13" t="s">
        <v>72</v>
      </c>
      <c r="M3" s="13" t="s">
        <v>73</v>
      </c>
      <c r="N3" s="13" t="s">
        <v>74</v>
      </c>
      <c r="O3" s="102"/>
      <c r="P3" s="102"/>
      <c r="Q3" s="102"/>
      <c r="R3" s="80"/>
    </row>
    <row r="4" spans="1:18" ht="29.25" customHeight="1" x14ac:dyDescent="0.25">
      <c r="A4" s="103"/>
      <c r="B4" s="102"/>
      <c r="C4" s="102"/>
      <c r="D4" s="11">
        <f>Q4</f>
        <v>110</v>
      </c>
      <c r="E4" s="15">
        <f>I4</f>
        <v>108.8</v>
      </c>
      <c r="F4" s="12" t="s">
        <v>78</v>
      </c>
      <c r="G4" s="12" t="s">
        <v>78</v>
      </c>
      <c r="H4" s="12" t="s">
        <v>78</v>
      </c>
      <c r="I4" s="16">
        <v>108.8</v>
      </c>
      <c r="J4" s="2">
        <v>111.8</v>
      </c>
      <c r="K4" s="12"/>
      <c r="L4" s="12"/>
      <c r="M4" s="12"/>
      <c r="N4" s="16"/>
      <c r="O4" s="16">
        <v>110</v>
      </c>
      <c r="P4" s="17">
        <v>110</v>
      </c>
      <c r="Q4" s="17">
        <v>110</v>
      </c>
      <c r="R4" s="80"/>
    </row>
    <row r="5" spans="1:18" ht="27" customHeight="1" x14ac:dyDescent="0.25">
      <c r="A5" s="103" t="s">
        <v>115</v>
      </c>
      <c r="B5" s="102" t="s">
        <v>52</v>
      </c>
      <c r="C5" s="102" t="s">
        <v>20</v>
      </c>
      <c r="D5" s="102" t="s">
        <v>44</v>
      </c>
      <c r="E5" s="130" t="s">
        <v>70</v>
      </c>
      <c r="F5" s="97" t="s">
        <v>71</v>
      </c>
      <c r="G5" s="97"/>
      <c r="H5" s="97"/>
      <c r="I5" s="97"/>
      <c r="J5" s="101" t="s">
        <v>202</v>
      </c>
      <c r="K5" s="97" t="s">
        <v>71</v>
      </c>
      <c r="L5" s="97"/>
      <c r="M5" s="97"/>
      <c r="N5" s="97"/>
      <c r="O5" s="102" t="s">
        <v>66</v>
      </c>
      <c r="P5" s="102" t="s">
        <v>67</v>
      </c>
      <c r="Q5" s="102" t="s">
        <v>68</v>
      </c>
      <c r="R5" s="80" t="s">
        <v>20</v>
      </c>
    </row>
    <row r="6" spans="1:18" ht="27" customHeight="1" x14ac:dyDescent="0.25">
      <c r="A6" s="103"/>
      <c r="B6" s="102"/>
      <c r="C6" s="102"/>
      <c r="D6" s="102"/>
      <c r="E6" s="131"/>
      <c r="F6" s="12" t="s">
        <v>69</v>
      </c>
      <c r="G6" s="13" t="s">
        <v>72</v>
      </c>
      <c r="H6" s="13" t="s">
        <v>73</v>
      </c>
      <c r="I6" s="13" t="s">
        <v>74</v>
      </c>
      <c r="J6" s="101"/>
      <c r="K6" s="12" t="s">
        <v>69</v>
      </c>
      <c r="L6" s="13" t="s">
        <v>72</v>
      </c>
      <c r="M6" s="13" t="s">
        <v>73</v>
      </c>
      <c r="N6" s="13" t="s">
        <v>74</v>
      </c>
      <c r="O6" s="102"/>
      <c r="P6" s="102"/>
      <c r="Q6" s="102"/>
      <c r="R6" s="80"/>
    </row>
    <row r="7" spans="1:18" ht="27" customHeight="1" x14ac:dyDescent="0.25">
      <c r="A7" s="103"/>
      <c r="B7" s="102"/>
      <c r="C7" s="102"/>
      <c r="D7" s="11">
        <f>Q7</f>
        <v>560</v>
      </c>
      <c r="E7" s="18" t="str">
        <f>I7</f>
        <v>1000</v>
      </c>
      <c r="F7" s="19">
        <v>100</v>
      </c>
      <c r="G7" s="19">
        <v>125</v>
      </c>
      <c r="H7" s="19">
        <v>142</v>
      </c>
      <c r="I7" s="19" t="s">
        <v>200</v>
      </c>
      <c r="J7" s="2">
        <v>580</v>
      </c>
      <c r="K7" s="12"/>
      <c r="L7" s="12"/>
      <c r="M7" s="12"/>
      <c r="N7" s="16"/>
      <c r="O7" s="2">
        <v>560</v>
      </c>
      <c r="P7" s="13">
        <v>560</v>
      </c>
      <c r="Q7" s="13">
        <v>560</v>
      </c>
      <c r="R7" s="80"/>
    </row>
    <row r="8" spans="1:18" ht="15.75" customHeight="1" x14ac:dyDescent="0.25">
      <c r="A8" s="103" t="s">
        <v>116</v>
      </c>
      <c r="B8" s="102" t="s">
        <v>52</v>
      </c>
      <c r="C8" s="102" t="s">
        <v>20</v>
      </c>
      <c r="D8" s="102" t="s">
        <v>44</v>
      </c>
      <c r="E8" s="130" t="s">
        <v>70</v>
      </c>
      <c r="F8" s="97" t="s">
        <v>71</v>
      </c>
      <c r="G8" s="97"/>
      <c r="H8" s="97"/>
      <c r="I8" s="97"/>
      <c r="J8" s="101" t="s">
        <v>202</v>
      </c>
      <c r="K8" s="97" t="s">
        <v>71</v>
      </c>
      <c r="L8" s="97"/>
      <c r="M8" s="97"/>
      <c r="N8" s="97"/>
      <c r="O8" s="102" t="s">
        <v>66</v>
      </c>
      <c r="P8" s="102" t="s">
        <v>67</v>
      </c>
      <c r="Q8" s="102" t="s">
        <v>68</v>
      </c>
      <c r="R8" s="74" t="s">
        <v>20</v>
      </c>
    </row>
    <row r="9" spans="1:18" ht="29.25" customHeight="1" x14ac:dyDescent="0.25">
      <c r="A9" s="103"/>
      <c r="B9" s="102"/>
      <c r="C9" s="102"/>
      <c r="D9" s="102"/>
      <c r="E9" s="131"/>
      <c r="F9" s="12" t="s">
        <v>69</v>
      </c>
      <c r="G9" s="13" t="s">
        <v>72</v>
      </c>
      <c r="H9" s="13" t="s">
        <v>73</v>
      </c>
      <c r="I9" s="13" t="s">
        <v>74</v>
      </c>
      <c r="J9" s="101"/>
      <c r="K9" s="12" t="s">
        <v>69</v>
      </c>
      <c r="L9" s="13" t="s">
        <v>72</v>
      </c>
      <c r="M9" s="13" t="s">
        <v>73</v>
      </c>
      <c r="N9" s="13" t="s">
        <v>74</v>
      </c>
      <c r="O9" s="102"/>
      <c r="P9" s="102"/>
      <c r="Q9" s="102"/>
      <c r="R9" s="75"/>
    </row>
    <row r="10" spans="1:18" ht="39.75" customHeight="1" x14ac:dyDescent="0.25">
      <c r="A10" s="103"/>
      <c r="B10" s="102"/>
      <c r="C10" s="102"/>
      <c r="D10" s="16">
        <f>Q10</f>
        <v>45.9</v>
      </c>
      <c r="E10" s="22">
        <f>SUM(F10:I10)</f>
        <v>29.8</v>
      </c>
      <c r="F10" s="12" t="s">
        <v>78</v>
      </c>
      <c r="G10" s="12" t="s">
        <v>78</v>
      </c>
      <c r="H10" s="12" t="s">
        <v>78</v>
      </c>
      <c r="I10" s="16">
        <v>29.8</v>
      </c>
      <c r="J10" s="2">
        <v>45.9</v>
      </c>
      <c r="K10" s="12"/>
      <c r="L10" s="12"/>
      <c r="M10" s="12"/>
      <c r="N10" s="16"/>
      <c r="O10" s="2">
        <v>45.9</v>
      </c>
      <c r="P10" s="2">
        <v>46.9</v>
      </c>
      <c r="Q10" s="2">
        <v>45.9</v>
      </c>
      <c r="R10" s="76"/>
    </row>
    <row r="11" spans="1:18" ht="48" customHeight="1" x14ac:dyDescent="0.25">
      <c r="A11" s="87" t="s">
        <v>39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  <row r="12" spans="1:18" ht="30.75" customHeight="1" x14ac:dyDescent="0.25">
      <c r="A12" s="103" t="s">
        <v>77</v>
      </c>
      <c r="B12" s="102" t="s">
        <v>52</v>
      </c>
      <c r="C12" s="102" t="s">
        <v>20</v>
      </c>
      <c r="D12" s="102" t="s">
        <v>44</v>
      </c>
      <c r="E12" s="130" t="s">
        <v>70</v>
      </c>
      <c r="F12" s="97" t="s">
        <v>71</v>
      </c>
      <c r="G12" s="97"/>
      <c r="H12" s="97"/>
      <c r="I12" s="97"/>
      <c r="J12" s="101" t="s">
        <v>202</v>
      </c>
      <c r="K12" s="97" t="s">
        <v>71</v>
      </c>
      <c r="L12" s="97"/>
      <c r="M12" s="97"/>
      <c r="N12" s="97"/>
      <c r="O12" s="102" t="s">
        <v>66</v>
      </c>
      <c r="P12" s="102" t="s">
        <v>67</v>
      </c>
      <c r="Q12" s="102" t="s">
        <v>68</v>
      </c>
      <c r="R12" s="80" t="s">
        <v>20</v>
      </c>
    </row>
    <row r="13" spans="1:18" x14ac:dyDescent="0.25">
      <c r="A13" s="103"/>
      <c r="B13" s="102"/>
      <c r="C13" s="102"/>
      <c r="D13" s="102"/>
      <c r="E13" s="131"/>
      <c r="F13" s="12" t="s">
        <v>69</v>
      </c>
      <c r="G13" s="13" t="s">
        <v>72</v>
      </c>
      <c r="H13" s="13" t="s">
        <v>73</v>
      </c>
      <c r="I13" s="13" t="s">
        <v>74</v>
      </c>
      <c r="J13" s="101"/>
      <c r="K13" s="12" t="s">
        <v>69</v>
      </c>
      <c r="L13" s="13" t="s">
        <v>72</v>
      </c>
      <c r="M13" s="13" t="s">
        <v>73</v>
      </c>
      <c r="N13" s="13" t="s">
        <v>74</v>
      </c>
      <c r="O13" s="102"/>
      <c r="P13" s="102"/>
      <c r="Q13" s="102"/>
      <c r="R13" s="80"/>
    </row>
    <row r="14" spans="1:18" ht="38.25" customHeight="1" x14ac:dyDescent="0.25">
      <c r="A14" s="103"/>
      <c r="B14" s="102"/>
      <c r="C14" s="102"/>
      <c r="D14" s="24">
        <f>Q14</f>
        <v>29</v>
      </c>
      <c r="E14" s="25">
        <v>33</v>
      </c>
      <c r="F14" s="13" t="s">
        <v>78</v>
      </c>
      <c r="G14" s="13" t="s">
        <v>78</v>
      </c>
      <c r="H14" s="13" t="s">
        <v>78</v>
      </c>
      <c r="I14" s="13">
        <v>33</v>
      </c>
      <c r="J14" s="21">
        <v>32</v>
      </c>
      <c r="K14" s="12"/>
      <c r="L14" s="12"/>
      <c r="M14" s="12"/>
      <c r="N14" s="16"/>
      <c r="O14" s="21">
        <v>31</v>
      </c>
      <c r="P14" s="21">
        <v>30</v>
      </c>
      <c r="Q14" s="21">
        <v>29</v>
      </c>
      <c r="R14" s="80"/>
    </row>
    <row r="15" spans="1:18" ht="41.25" customHeight="1" x14ac:dyDescent="0.25">
      <c r="A15" s="103" t="s">
        <v>79</v>
      </c>
      <c r="B15" s="102" t="s">
        <v>52</v>
      </c>
      <c r="C15" s="102" t="s">
        <v>20</v>
      </c>
      <c r="D15" s="102" t="s">
        <v>44</v>
      </c>
      <c r="E15" s="130" t="s">
        <v>70</v>
      </c>
      <c r="F15" s="97" t="s">
        <v>71</v>
      </c>
      <c r="G15" s="97"/>
      <c r="H15" s="97"/>
      <c r="I15" s="97"/>
      <c r="J15" s="101" t="s">
        <v>202</v>
      </c>
      <c r="K15" s="97" t="s">
        <v>71</v>
      </c>
      <c r="L15" s="97"/>
      <c r="M15" s="97"/>
      <c r="N15" s="97"/>
      <c r="O15" s="102" t="s">
        <v>66</v>
      </c>
      <c r="P15" s="102" t="s">
        <v>67</v>
      </c>
      <c r="Q15" s="102" t="s">
        <v>68</v>
      </c>
      <c r="R15" s="80" t="s">
        <v>20</v>
      </c>
    </row>
    <row r="16" spans="1:18" ht="27.75" customHeight="1" x14ac:dyDescent="0.25">
      <c r="A16" s="103"/>
      <c r="B16" s="102"/>
      <c r="C16" s="102"/>
      <c r="D16" s="102"/>
      <c r="E16" s="131"/>
      <c r="F16" s="12" t="s">
        <v>69</v>
      </c>
      <c r="G16" s="13" t="s">
        <v>72</v>
      </c>
      <c r="H16" s="13" t="s">
        <v>73</v>
      </c>
      <c r="I16" s="13" t="s">
        <v>74</v>
      </c>
      <c r="J16" s="101"/>
      <c r="K16" s="12" t="s">
        <v>69</v>
      </c>
      <c r="L16" s="13" t="s">
        <v>72</v>
      </c>
      <c r="M16" s="13" t="s">
        <v>73</v>
      </c>
      <c r="N16" s="13" t="s">
        <v>74</v>
      </c>
      <c r="O16" s="102"/>
      <c r="P16" s="102"/>
      <c r="Q16" s="102"/>
      <c r="R16" s="80"/>
    </row>
    <row r="17" spans="1:18" ht="34.5" customHeight="1" x14ac:dyDescent="0.25">
      <c r="A17" s="103"/>
      <c r="B17" s="102"/>
      <c r="C17" s="102"/>
      <c r="D17" s="11">
        <f>Q17</f>
        <v>2.1</v>
      </c>
      <c r="E17" s="11">
        <v>2.5</v>
      </c>
      <c r="F17" s="12" t="s">
        <v>78</v>
      </c>
      <c r="G17" s="12" t="s">
        <v>78</v>
      </c>
      <c r="H17" s="12" t="s">
        <v>78</v>
      </c>
      <c r="I17" s="12">
        <v>2.5</v>
      </c>
      <c r="J17" s="12">
        <v>2.4</v>
      </c>
      <c r="K17" s="12"/>
      <c r="L17" s="12"/>
      <c r="M17" s="12"/>
      <c r="N17" s="16"/>
      <c r="O17" s="12">
        <v>2.2999999999999998</v>
      </c>
      <c r="P17" s="14">
        <v>2.2000000000000002</v>
      </c>
      <c r="Q17" s="14">
        <v>2.1</v>
      </c>
      <c r="R17" s="80"/>
    </row>
    <row r="18" spans="1:18" ht="39.75" customHeight="1" x14ac:dyDescent="0.25">
      <c r="A18" s="103" t="s">
        <v>80</v>
      </c>
      <c r="B18" s="102" t="s">
        <v>52</v>
      </c>
      <c r="C18" s="102" t="s">
        <v>20</v>
      </c>
      <c r="D18" s="102" t="s">
        <v>44</v>
      </c>
      <c r="E18" s="101" t="s">
        <v>70</v>
      </c>
      <c r="F18" s="97" t="s">
        <v>71</v>
      </c>
      <c r="G18" s="97"/>
      <c r="H18" s="97"/>
      <c r="I18" s="97"/>
      <c r="J18" s="101" t="s">
        <v>202</v>
      </c>
      <c r="K18" s="97" t="s">
        <v>71</v>
      </c>
      <c r="L18" s="97"/>
      <c r="M18" s="97"/>
      <c r="N18" s="97"/>
      <c r="O18" s="102" t="s">
        <v>66</v>
      </c>
      <c r="P18" s="102" t="s">
        <v>67</v>
      </c>
      <c r="Q18" s="102" t="s">
        <v>68</v>
      </c>
      <c r="R18" s="80" t="s">
        <v>20</v>
      </c>
    </row>
    <row r="19" spans="1:18" ht="31.5" customHeight="1" x14ac:dyDescent="0.25">
      <c r="A19" s="103"/>
      <c r="B19" s="102"/>
      <c r="C19" s="102"/>
      <c r="D19" s="102"/>
      <c r="E19" s="101"/>
      <c r="F19" s="12" t="s">
        <v>69</v>
      </c>
      <c r="G19" s="13" t="s">
        <v>72</v>
      </c>
      <c r="H19" s="13" t="s">
        <v>73</v>
      </c>
      <c r="I19" s="13" t="s">
        <v>74</v>
      </c>
      <c r="J19" s="101"/>
      <c r="K19" s="12" t="s">
        <v>69</v>
      </c>
      <c r="L19" s="13" t="s">
        <v>72</v>
      </c>
      <c r="M19" s="13" t="s">
        <v>73</v>
      </c>
      <c r="N19" s="13" t="s">
        <v>74</v>
      </c>
      <c r="O19" s="102"/>
      <c r="P19" s="102"/>
      <c r="Q19" s="102"/>
      <c r="R19" s="80"/>
    </row>
    <row r="20" spans="1:18" ht="49.5" customHeight="1" x14ac:dyDescent="0.25">
      <c r="A20" s="103"/>
      <c r="B20" s="102"/>
      <c r="C20" s="102"/>
      <c r="D20" s="26">
        <f>Q20</f>
        <v>4.8</v>
      </c>
      <c r="E20" s="26">
        <v>4.4000000000000004</v>
      </c>
      <c r="F20" s="12" t="s">
        <v>78</v>
      </c>
      <c r="G20" s="12" t="s">
        <v>78</v>
      </c>
      <c r="H20" s="12" t="s">
        <v>78</v>
      </c>
      <c r="I20" s="12">
        <v>4.4000000000000004</v>
      </c>
      <c r="J20" s="12">
        <v>4.5</v>
      </c>
      <c r="K20" s="12"/>
      <c r="L20" s="12"/>
      <c r="M20" s="12"/>
      <c r="N20" s="16"/>
      <c r="O20" s="12">
        <v>4.5999999999999996</v>
      </c>
      <c r="P20" s="12">
        <v>4.7</v>
      </c>
      <c r="Q20" s="12">
        <v>4.8</v>
      </c>
      <c r="R20" s="80"/>
    </row>
    <row r="21" spans="1:18" ht="37.5" customHeight="1" x14ac:dyDescent="0.25">
      <c r="A21" s="103" t="s">
        <v>81</v>
      </c>
      <c r="B21" s="102" t="s">
        <v>52</v>
      </c>
      <c r="C21" s="102" t="s">
        <v>20</v>
      </c>
      <c r="D21" s="102" t="s">
        <v>44</v>
      </c>
      <c r="E21" s="101" t="s">
        <v>70</v>
      </c>
      <c r="F21" s="97" t="s">
        <v>71</v>
      </c>
      <c r="G21" s="97"/>
      <c r="H21" s="97"/>
      <c r="I21" s="97"/>
      <c r="J21" s="101" t="s">
        <v>202</v>
      </c>
      <c r="K21" s="97" t="s">
        <v>71</v>
      </c>
      <c r="L21" s="97"/>
      <c r="M21" s="97"/>
      <c r="N21" s="97"/>
      <c r="O21" s="102" t="s">
        <v>66</v>
      </c>
      <c r="P21" s="102" t="s">
        <v>67</v>
      </c>
      <c r="Q21" s="102" t="s">
        <v>68</v>
      </c>
      <c r="R21" s="80" t="s">
        <v>20</v>
      </c>
    </row>
    <row r="22" spans="1:18" ht="16.5" customHeight="1" x14ac:dyDescent="0.25">
      <c r="A22" s="103"/>
      <c r="B22" s="102"/>
      <c r="C22" s="102"/>
      <c r="D22" s="102"/>
      <c r="E22" s="101"/>
      <c r="F22" s="12" t="s">
        <v>69</v>
      </c>
      <c r="G22" s="13" t="s">
        <v>72</v>
      </c>
      <c r="H22" s="13" t="s">
        <v>73</v>
      </c>
      <c r="I22" s="13" t="s">
        <v>74</v>
      </c>
      <c r="J22" s="101"/>
      <c r="K22" s="12" t="s">
        <v>69</v>
      </c>
      <c r="L22" s="13" t="s">
        <v>72</v>
      </c>
      <c r="M22" s="13" t="s">
        <v>73</v>
      </c>
      <c r="N22" s="13" t="s">
        <v>74</v>
      </c>
      <c r="O22" s="102"/>
      <c r="P22" s="102"/>
      <c r="Q22" s="102"/>
      <c r="R22" s="80"/>
    </row>
    <row r="23" spans="1:18" ht="45.75" customHeight="1" x14ac:dyDescent="0.25">
      <c r="A23" s="103"/>
      <c r="B23" s="102"/>
      <c r="C23" s="102"/>
      <c r="D23" s="18">
        <f>Q23</f>
        <v>9</v>
      </c>
      <c r="E23" s="18">
        <v>8</v>
      </c>
      <c r="F23" s="12" t="s">
        <v>78</v>
      </c>
      <c r="G23" s="12" t="s">
        <v>78</v>
      </c>
      <c r="H23" s="12" t="s">
        <v>78</v>
      </c>
      <c r="I23" s="27">
        <v>8</v>
      </c>
      <c r="J23" s="2">
        <v>8</v>
      </c>
      <c r="K23" s="12"/>
      <c r="L23" s="12"/>
      <c r="M23" s="12"/>
      <c r="N23" s="16"/>
      <c r="O23" s="2">
        <v>8</v>
      </c>
      <c r="P23" s="13">
        <v>9</v>
      </c>
      <c r="Q23" s="13">
        <v>9</v>
      </c>
      <c r="R23" s="80"/>
    </row>
    <row r="24" spans="1:18" ht="32.25" customHeight="1" x14ac:dyDescent="0.25">
      <c r="A24" s="103" t="s">
        <v>82</v>
      </c>
      <c r="B24" s="102" t="s">
        <v>52</v>
      </c>
      <c r="C24" s="102" t="s">
        <v>20</v>
      </c>
      <c r="D24" s="102" t="s">
        <v>44</v>
      </c>
      <c r="E24" s="101" t="s">
        <v>70</v>
      </c>
      <c r="F24" s="97" t="s">
        <v>71</v>
      </c>
      <c r="G24" s="97"/>
      <c r="H24" s="97"/>
      <c r="I24" s="97"/>
      <c r="J24" s="101" t="s">
        <v>202</v>
      </c>
      <c r="K24" s="97" t="s">
        <v>71</v>
      </c>
      <c r="L24" s="97"/>
      <c r="M24" s="97"/>
      <c r="N24" s="97"/>
      <c r="O24" s="102" t="s">
        <v>66</v>
      </c>
      <c r="P24" s="102" t="s">
        <v>67</v>
      </c>
      <c r="Q24" s="102" t="s">
        <v>68</v>
      </c>
      <c r="R24" s="80" t="s">
        <v>20</v>
      </c>
    </row>
    <row r="25" spans="1:18" ht="41.25" customHeight="1" x14ac:dyDescent="0.25">
      <c r="A25" s="103"/>
      <c r="B25" s="102"/>
      <c r="C25" s="102"/>
      <c r="D25" s="102"/>
      <c r="E25" s="101"/>
      <c r="F25" s="12" t="s">
        <v>69</v>
      </c>
      <c r="G25" s="13" t="s">
        <v>72</v>
      </c>
      <c r="H25" s="13" t="s">
        <v>73</v>
      </c>
      <c r="I25" s="13" t="s">
        <v>74</v>
      </c>
      <c r="J25" s="101"/>
      <c r="K25" s="12" t="s">
        <v>69</v>
      </c>
      <c r="L25" s="13" t="s">
        <v>72</v>
      </c>
      <c r="M25" s="13" t="s">
        <v>73</v>
      </c>
      <c r="N25" s="13" t="s">
        <v>74</v>
      </c>
      <c r="O25" s="102"/>
      <c r="P25" s="102"/>
      <c r="Q25" s="102"/>
      <c r="R25" s="80"/>
    </row>
    <row r="26" spans="1:18" ht="29.25" customHeight="1" x14ac:dyDescent="0.25">
      <c r="A26" s="103"/>
      <c r="B26" s="102"/>
      <c r="C26" s="102"/>
      <c r="D26" s="18">
        <f>Q26</f>
        <v>38</v>
      </c>
      <c r="E26" s="18">
        <v>40</v>
      </c>
      <c r="F26" s="12" t="s">
        <v>78</v>
      </c>
      <c r="G26" s="12" t="s">
        <v>78</v>
      </c>
      <c r="H26" s="12" t="s">
        <v>78</v>
      </c>
      <c r="I26" s="27">
        <v>40</v>
      </c>
      <c r="J26" s="2">
        <v>39</v>
      </c>
      <c r="K26" s="12"/>
      <c r="L26" s="12"/>
      <c r="M26" s="12"/>
      <c r="N26" s="16"/>
      <c r="O26" s="2">
        <v>39</v>
      </c>
      <c r="P26" s="13">
        <v>38</v>
      </c>
      <c r="Q26" s="13">
        <v>38</v>
      </c>
      <c r="R26" s="80"/>
    </row>
    <row r="27" spans="1:18" ht="29.25" customHeight="1" x14ac:dyDescent="0.25">
      <c r="A27" s="103" t="s">
        <v>83</v>
      </c>
      <c r="B27" s="102" t="s">
        <v>52</v>
      </c>
      <c r="C27" s="102" t="s">
        <v>20</v>
      </c>
      <c r="D27" s="102" t="s">
        <v>44</v>
      </c>
      <c r="E27" s="101" t="s">
        <v>70</v>
      </c>
      <c r="F27" s="97" t="s">
        <v>71</v>
      </c>
      <c r="G27" s="97"/>
      <c r="H27" s="97"/>
      <c r="I27" s="97"/>
      <c r="J27" s="101" t="s">
        <v>202</v>
      </c>
      <c r="K27" s="97" t="s">
        <v>71</v>
      </c>
      <c r="L27" s="97"/>
      <c r="M27" s="97"/>
      <c r="N27" s="97"/>
      <c r="O27" s="102" t="s">
        <v>66</v>
      </c>
      <c r="P27" s="102" t="s">
        <v>67</v>
      </c>
      <c r="Q27" s="102" t="s">
        <v>68</v>
      </c>
      <c r="R27" s="80" t="s">
        <v>20</v>
      </c>
    </row>
    <row r="28" spans="1:18" ht="33.75" customHeight="1" x14ac:dyDescent="0.25">
      <c r="A28" s="103"/>
      <c r="B28" s="102"/>
      <c r="C28" s="102"/>
      <c r="D28" s="102"/>
      <c r="E28" s="101"/>
      <c r="F28" s="12" t="s">
        <v>69</v>
      </c>
      <c r="G28" s="13" t="s">
        <v>72</v>
      </c>
      <c r="H28" s="13" t="s">
        <v>73</v>
      </c>
      <c r="I28" s="13" t="s">
        <v>74</v>
      </c>
      <c r="J28" s="101"/>
      <c r="K28" s="12" t="s">
        <v>69</v>
      </c>
      <c r="L28" s="13" t="s">
        <v>72</v>
      </c>
      <c r="M28" s="13" t="s">
        <v>73</v>
      </c>
      <c r="N28" s="13" t="s">
        <v>74</v>
      </c>
      <c r="O28" s="102"/>
      <c r="P28" s="102"/>
      <c r="Q28" s="102"/>
      <c r="R28" s="80"/>
    </row>
    <row r="29" spans="1:18" ht="46.5" customHeight="1" x14ac:dyDescent="0.25">
      <c r="A29" s="103"/>
      <c r="B29" s="102"/>
      <c r="C29" s="102"/>
      <c r="D29" s="18">
        <f>Q29</f>
        <v>45</v>
      </c>
      <c r="E29" s="18">
        <v>45</v>
      </c>
      <c r="F29" s="12" t="s">
        <v>78</v>
      </c>
      <c r="G29" s="12" t="s">
        <v>78</v>
      </c>
      <c r="H29" s="12" t="s">
        <v>78</v>
      </c>
      <c r="I29" s="27">
        <v>45</v>
      </c>
      <c r="J29" s="2">
        <v>45</v>
      </c>
      <c r="K29" s="12"/>
      <c r="L29" s="12"/>
      <c r="M29" s="12"/>
      <c r="N29" s="16"/>
      <c r="O29" s="2">
        <v>45</v>
      </c>
      <c r="P29" s="13">
        <v>45</v>
      </c>
      <c r="Q29" s="13">
        <v>45</v>
      </c>
      <c r="R29" s="80"/>
    </row>
    <row r="30" spans="1:18" ht="37.5" customHeight="1" x14ac:dyDescent="0.25">
      <c r="A30" s="103" t="s">
        <v>84</v>
      </c>
      <c r="B30" s="102" t="s">
        <v>52</v>
      </c>
      <c r="C30" s="102" t="s">
        <v>20</v>
      </c>
      <c r="D30" s="102" t="s">
        <v>44</v>
      </c>
      <c r="E30" s="101" t="s">
        <v>70</v>
      </c>
      <c r="F30" s="97" t="s">
        <v>71</v>
      </c>
      <c r="G30" s="97"/>
      <c r="H30" s="97"/>
      <c r="I30" s="97"/>
      <c r="J30" s="101" t="s">
        <v>202</v>
      </c>
      <c r="K30" s="97" t="s">
        <v>71</v>
      </c>
      <c r="L30" s="97"/>
      <c r="M30" s="97"/>
      <c r="N30" s="97"/>
      <c r="O30" s="102" t="s">
        <v>66</v>
      </c>
      <c r="P30" s="102" t="s">
        <v>67</v>
      </c>
      <c r="Q30" s="102" t="s">
        <v>68</v>
      </c>
      <c r="R30" s="80" t="s">
        <v>20</v>
      </c>
    </row>
    <row r="31" spans="1:18" ht="48.75" customHeight="1" x14ac:dyDescent="0.25">
      <c r="A31" s="103"/>
      <c r="B31" s="102"/>
      <c r="C31" s="102"/>
      <c r="D31" s="102"/>
      <c r="E31" s="101"/>
      <c r="F31" s="12" t="s">
        <v>69</v>
      </c>
      <c r="G31" s="13" t="s">
        <v>72</v>
      </c>
      <c r="H31" s="13" t="s">
        <v>73</v>
      </c>
      <c r="I31" s="13" t="s">
        <v>74</v>
      </c>
      <c r="J31" s="101"/>
      <c r="K31" s="12" t="s">
        <v>69</v>
      </c>
      <c r="L31" s="13" t="s">
        <v>72</v>
      </c>
      <c r="M31" s="13" t="s">
        <v>73</v>
      </c>
      <c r="N31" s="13" t="s">
        <v>74</v>
      </c>
      <c r="O31" s="102"/>
      <c r="P31" s="102"/>
      <c r="Q31" s="102"/>
      <c r="R31" s="80"/>
    </row>
    <row r="32" spans="1:18" ht="27" customHeight="1" x14ac:dyDescent="0.25">
      <c r="A32" s="103"/>
      <c r="B32" s="102"/>
      <c r="C32" s="102"/>
      <c r="D32" s="18">
        <f>Q32</f>
        <v>100</v>
      </c>
      <c r="E32" s="18">
        <v>100</v>
      </c>
      <c r="F32" s="27" t="s">
        <v>78</v>
      </c>
      <c r="G32" s="27" t="s">
        <v>78</v>
      </c>
      <c r="H32" s="27" t="s">
        <v>78</v>
      </c>
      <c r="I32" s="27">
        <v>100</v>
      </c>
      <c r="J32" s="2">
        <v>100</v>
      </c>
      <c r="K32" s="12"/>
      <c r="L32" s="12"/>
      <c r="M32" s="12"/>
      <c r="N32" s="16"/>
      <c r="O32" s="2">
        <v>100</v>
      </c>
      <c r="P32" s="13">
        <v>100</v>
      </c>
      <c r="Q32" s="13">
        <v>100</v>
      </c>
      <c r="R32" s="80"/>
    </row>
    <row r="33" spans="1:18" ht="27" customHeight="1" x14ac:dyDescent="0.25">
      <c r="A33" s="103" t="s">
        <v>85</v>
      </c>
      <c r="B33" s="102" t="s">
        <v>52</v>
      </c>
      <c r="C33" s="102" t="s">
        <v>20</v>
      </c>
      <c r="D33" s="102" t="s">
        <v>44</v>
      </c>
      <c r="E33" s="101" t="s">
        <v>70</v>
      </c>
      <c r="F33" s="97" t="s">
        <v>71</v>
      </c>
      <c r="G33" s="97"/>
      <c r="H33" s="97"/>
      <c r="I33" s="97"/>
      <c r="J33" s="101" t="s">
        <v>202</v>
      </c>
      <c r="K33" s="97" t="s">
        <v>71</v>
      </c>
      <c r="L33" s="97"/>
      <c r="M33" s="97"/>
      <c r="N33" s="97"/>
      <c r="O33" s="102" t="s">
        <v>66</v>
      </c>
      <c r="P33" s="102" t="s">
        <v>67</v>
      </c>
      <c r="Q33" s="102" t="s">
        <v>68</v>
      </c>
      <c r="R33" s="80" t="s">
        <v>20</v>
      </c>
    </row>
    <row r="34" spans="1:18" ht="27.75" customHeight="1" x14ac:dyDescent="0.25">
      <c r="A34" s="103"/>
      <c r="B34" s="102"/>
      <c r="C34" s="102"/>
      <c r="D34" s="102"/>
      <c r="E34" s="101"/>
      <c r="F34" s="12" t="s">
        <v>69</v>
      </c>
      <c r="G34" s="13" t="s">
        <v>72</v>
      </c>
      <c r="H34" s="13" t="s">
        <v>73</v>
      </c>
      <c r="I34" s="13" t="s">
        <v>74</v>
      </c>
      <c r="J34" s="101"/>
      <c r="K34" s="12" t="s">
        <v>69</v>
      </c>
      <c r="L34" s="13" t="s">
        <v>72</v>
      </c>
      <c r="M34" s="13" t="s">
        <v>73</v>
      </c>
      <c r="N34" s="13" t="s">
        <v>74</v>
      </c>
      <c r="O34" s="102"/>
      <c r="P34" s="102"/>
      <c r="Q34" s="102"/>
      <c r="R34" s="80"/>
    </row>
    <row r="35" spans="1:18" ht="53.25" customHeight="1" x14ac:dyDescent="0.25">
      <c r="A35" s="103"/>
      <c r="B35" s="102"/>
      <c r="C35" s="102"/>
      <c r="D35" s="18">
        <f>Q35</f>
        <v>7</v>
      </c>
      <c r="E35" s="18">
        <v>3</v>
      </c>
      <c r="F35" s="12" t="s">
        <v>78</v>
      </c>
      <c r="G35" s="12" t="s">
        <v>78</v>
      </c>
      <c r="H35" s="12" t="s">
        <v>78</v>
      </c>
      <c r="I35" s="27">
        <v>3</v>
      </c>
      <c r="J35" s="2">
        <v>4</v>
      </c>
      <c r="K35" s="12"/>
      <c r="L35" s="12"/>
      <c r="M35" s="12"/>
      <c r="N35" s="16"/>
      <c r="O35" s="2">
        <v>5</v>
      </c>
      <c r="P35" s="13">
        <v>6</v>
      </c>
      <c r="Q35" s="13">
        <v>7</v>
      </c>
      <c r="R35" s="80"/>
    </row>
    <row r="36" spans="1:18" ht="48" customHeight="1" x14ac:dyDescent="0.25">
      <c r="A36" s="87" t="s">
        <v>40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</row>
    <row r="37" spans="1:18" s="6" customFormat="1" ht="54.75" customHeight="1" x14ac:dyDescent="0.25">
      <c r="A37" s="112" t="s">
        <v>120</v>
      </c>
      <c r="B37" s="115" t="s">
        <v>20</v>
      </c>
      <c r="C37" s="115" t="s">
        <v>20</v>
      </c>
      <c r="D37" s="120" t="s">
        <v>44</v>
      </c>
      <c r="E37" s="130" t="s">
        <v>70</v>
      </c>
      <c r="F37" s="132" t="s">
        <v>71</v>
      </c>
      <c r="G37" s="133"/>
      <c r="H37" s="133"/>
      <c r="I37" s="134"/>
      <c r="J37" s="101" t="s">
        <v>202</v>
      </c>
      <c r="K37" s="132" t="s">
        <v>71</v>
      </c>
      <c r="L37" s="133"/>
      <c r="M37" s="133"/>
      <c r="N37" s="134"/>
      <c r="O37" s="120" t="s">
        <v>66</v>
      </c>
      <c r="P37" s="120" t="s">
        <v>67</v>
      </c>
      <c r="Q37" s="120" t="s">
        <v>68</v>
      </c>
      <c r="R37" s="74" t="s">
        <v>20</v>
      </c>
    </row>
    <row r="38" spans="1:18" s="6" customFormat="1" ht="54.75" customHeight="1" x14ac:dyDescent="0.25">
      <c r="A38" s="113"/>
      <c r="B38" s="116"/>
      <c r="C38" s="116"/>
      <c r="D38" s="121"/>
      <c r="E38" s="131"/>
      <c r="F38" s="12" t="s">
        <v>69</v>
      </c>
      <c r="G38" s="13" t="s">
        <v>72</v>
      </c>
      <c r="H38" s="13" t="s">
        <v>73</v>
      </c>
      <c r="I38" s="13" t="s">
        <v>74</v>
      </c>
      <c r="J38" s="101"/>
      <c r="K38" s="12" t="s">
        <v>69</v>
      </c>
      <c r="L38" s="13" t="s">
        <v>72</v>
      </c>
      <c r="M38" s="13" t="s">
        <v>73</v>
      </c>
      <c r="N38" s="13" t="s">
        <v>74</v>
      </c>
      <c r="O38" s="121"/>
      <c r="P38" s="121"/>
      <c r="Q38" s="121"/>
      <c r="R38" s="75"/>
    </row>
    <row r="39" spans="1:18" s="6" customFormat="1" ht="33" customHeight="1" x14ac:dyDescent="0.25">
      <c r="A39" s="114"/>
      <c r="B39" s="117"/>
      <c r="C39" s="117"/>
      <c r="D39" s="11">
        <f>Q39</f>
        <v>31.15</v>
      </c>
      <c r="E39" s="12">
        <f>I39</f>
        <v>31.68</v>
      </c>
      <c r="F39" s="12" t="s">
        <v>78</v>
      </c>
      <c r="G39" s="12" t="s">
        <v>78</v>
      </c>
      <c r="H39" s="12" t="s">
        <v>78</v>
      </c>
      <c r="I39" s="12">
        <v>31.68</v>
      </c>
      <c r="J39" s="2">
        <v>31.15</v>
      </c>
      <c r="K39" s="12"/>
      <c r="L39" s="12"/>
      <c r="M39" s="12"/>
      <c r="N39" s="16"/>
      <c r="O39" s="2">
        <v>31.15</v>
      </c>
      <c r="P39" s="2">
        <v>31.15</v>
      </c>
      <c r="Q39" s="2">
        <v>31.15</v>
      </c>
      <c r="R39" s="76"/>
    </row>
    <row r="40" spans="1:18" s="6" customFormat="1" ht="54.75" customHeight="1" x14ac:dyDescent="0.25">
      <c r="A40" s="112" t="s">
        <v>75</v>
      </c>
      <c r="B40" s="115" t="s">
        <v>20</v>
      </c>
      <c r="C40" s="115" t="s">
        <v>20</v>
      </c>
      <c r="D40" s="120" t="s">
        <v>44</v>
      </c>
      <c r="E40" s="130" t="s">
        <v>70</v>
      </c>
      <c r="F40" s="132" t="s">
        <v>71</v>
      </c>
      <c r="G40" s="133"/>
      <c r="H40" s="133"/>
      <c r="I40" s="134"/>
      <c r="J40" s="101" t="s">
        <v>202</v>
      </c>
      <c r="K40" s="132" t="s">
        <v>71</v>
      </c>
      <c r="L40" s="133"/>
      <c r="M40" s="133"/>
      <c r="N40" s="134"/>
      <c r="O40" s="120" t="s">
        <v>66</v>
      </c>
      <c r="P40" s="120" t="s">
        <v>67</v>
      </c>
      <c r="Q40" s="120" t="s">
        <v>68</v>
      </c>
      <c r="R40" s="74" t="s">
        <v>20</v>
      </c>
    </row>
    <row r="41" spans="1:18" s="6" customFormat="1" ht="54.75" customHeight="1" x14ac:dyDescent="0.25">
      <c r="A41" s="113"/>
      <c r="B41" s="116"/>
      <c r="C41" s="116"/>
      <c r="D41" s="121"/>
      <c r="E41" s="131"/>
      <c r="F41" s="12" t="s">
        <v>69</v>
      </c>
      <c r="G41" s="13" t="s">
        <v>72</v>
      </c>
      <c r="H41" s="13" t="s">
        <v>73</v>
      </c>
      <c r="I41" s="13" t="s">
        <v>74</v>
      </c>
      <c r="J41" s="101"/>
      <c r="K41" s="12" t="s">
        <v>69</v>
      </c>
      <c r="L41" s="13" t="s">
        <v>72</v>
      </c>
      <c r="M41" s="13" t="s">
        <v>73</v>
      </c>
      <c r="N41" s="13" t="s">
        <v>74</v>
      </c>
      <c r="O41" s="121"/>
      <c r="P41" s="121"/>
      <c r="Q41" s="121"/>
      <c r="R41" s="75"/>
    </row>
    <row r="42" spans="1:18" s="6" customFormat="1" ht="37.5" customHeight="1" x14ac:dyDescent="0.25">
      <c r="A42" s="114"/>
      <c r="B42" s="117"/>
      <c r="C42" s="117"/>
      <c r="D42" s="28">
        <f>Q42</f>
        <v>486.5</v>
      </c>
      <c r="E42" s="11">
        <f>I42</f>
        <v>455.88</v>
      </c>
      <c r="F42" s="11">
        <v>469.16</v>
      </c>
      <c r="G42" s="11">
        <v>475.37</v>
      </c>
      <c r="H42" s="11">
        <v>479.88</v>
      </c>
      <c r="I42" s="11">
        <v>455.88</v>
      </c>
      <c r="J42" s="2">
        <v>486.5</v>
      </c>
      <c r="K42" s="12"/>
      <c r="L42" s="12"/>
      <c r="M42" s="12"/>
      <c r="N42" s="16"/>
      <c r="O42" s="2">
        <v>486.5</v>
      </c>
      <c r="P42" s="2">
        <v>486.5</v>
      </c>
      <c r="Q42" s="2">
        <v>486.5</v>
      </c>
      <c r="R42" s="76"/>
    </row>
    <row r="43" spans="1:18" s="6" customFormat="1" ht="54.75" customHeight="1" x14ac:dyDescent="0.25">
      <c r="A43" s="112" t="s">
        <v>76</v>
      </c>
      <c r="B43" s="115" t="s">
        <v>20</v>
      </c>
      <c r="C43" s="115" t="s">
        <v>20</v>
      </c>
      <c r="D43" s="120" t="s">
        <v>44</v>
      </c>
      <c r="E43" s="130" t="s">
        <v>70</v>
      </c>
      <c r="F43" s="132" t="s">
        <v>71</v>
      </c>
      <c r="G43" s="133"/>
      <c r="H43" s="133"/>
      <c r="I43" s="134"/>
      <c r="J43" s="101" t="s">
        <v>202</v>
      </c>
      <c r="K43" s="132" t="s">
        <v>71</v>
      </c>
      <c r="L43" s="133"/>
      <c r="M43" s="133"/>
      <c r="N43" s="134"/>
      <c r="O43" s="120" t="s">
        <v>66</v>
      </c>
      <c r="P43" s="120" t="s">
        <v>67</v>
      </c>
      <c r="Q43" s="120" t="s">
        <v>68</v>
      </c>
      <c r="R43" s="74" t="s">
        <v>20</v>
      </c>
    </row>
    <row r="44" spans="1:18" s="6" customFormat="1" ht="26.25" customHeight="1" x14ac:dyDescent="0.25">
      <c r="A44" s="113"/>
      <c r="B44" s="116"/>
      <c r="C44" s="116"/>
      <c r="D44" s="121"/>
      <c r="E44" s="131"/>
      <c r="F44" s="12" t="s">
        <v>69</v>
      </c>
      <c r="G44" s="13" t="s">
        <v>72</v>
      </c>
      <c r="H44" s="13" t="s">
        <v>73</v>
      </c>
      <c r="I44" s="13" t="s">
        <v>74</v>
      </c>
      <c r="J44" s="101"/>
      <c r="K44" s="12" t="s">
        <v>69</v>
      </c>
      <c r="L44" s="13" t="s">
        <v>72</v>
      </c>
      <c r="M44" s="13" t="s">
        <v>73</v>
      </c>
      <c r="N44" s="13" t="s">
        <v>74</v>
      </c>
      <c r="O44" s="121"/>
      <c r="P44" s="121"/>
      <c r="Q44" s="121"/>
      <c r="R44" s="75"/>
    </row>
    <row r="45" spans="1:18" s="6" customFormat="1" ht="26.25" customHeight="1" x14ac:dyDescent="0.25">
      <c r="A45" s="114"/>
      <c r="B45" s="117"/>
      <c r="C45" s="117"/>
      <c r="D45" s="18">
        <f>Q45</f>
        <v>580</v>
      </c>
      <c r="E45" s="29">
        <f>I45</f>
        <v>643</v>
      </c>
      <c r="F45" s="13">
        <v>112</v>
      </c>
      <c r="G45" s="13">
        <v>282</v>
      </c>
      <c r="H45" s="13">
        <v>425</v>
      </c>
      <c r="I45" s="13">
        <v>643</v>
      </c>
      <c r="J45" s="2">
        <v>580</v>
      </c>
      <c r="K45" s="12"/>
      <c r="L45" s="12"/>
      <c r="M45" s="12"/>
      <c r="N45" s="16"/>
      <c r="O45" s="2">
        <v>580</v>
      </c>
      <c r="P45" s="13">
        <v>580</v>
      </c>
      <c r="Q45" s="13">
        <v>580</v>
      </c>
      <c r="R45" s="76"/>
    </row>
    <row r="46" spans="1:18" s="6" customFormat="1" ht="71.25" customHeight="1" x14ac:dyDescent="0.25">
      <c r="A46" s="90" t="s">
        <v>129</v>
      </c>
      <c r="B46" s="108" t="s">
        <v>20</v>
      </c>
      <c r="C46" s="108" t="s">
        <v>20</v>
      </c>
      <c r="D46" s="102" t="s">
        <v>44</v>
      </c>
      <c r="E46" s="101" t="s">
        <v>70</v>
      </c>
      <c r="F46" s="97" t="s">
        <v>71</v>
      </c>
      <c r="G46" s="97"/>
      <c r="H46" s="97"/>
      <c r="I46" s="97"/>
      <c r="J46" s="101" t="s">
        <v>202</v>
      </c>
      <c r="K46" s="97" t="s">
        <v>71</v>
      </c>
      <c r="L46" s="97"/>
      <c r="M46" s="97"/>
      <c r="N46" s="97"/>
      <c r="O46" s="102" t="s">
        <v>66</v>
      </c>
      <c r="P46" s="102" t="s">
        <v>67</v>
      </c>
      <c r="Q46" s="102" t="s">
        <v>68</v>
      </c>
      <c r="R46" s="80" t="s">
        <v>20</v>
      </c>
    </row>
    <row r="47" spans="1:18" s="6" customFormat="1" ht="66.75" customHeight="1" x14ac:dyDescent="0.25">
      <c r="A47" s="90"/>
      <c r="B47" s="108"/>
      <c r="C47" s="108"/>
      <c r="D47" s="102"/>
      <c r="E47" s="101"/>
      <c r="F47" s="12" t="s">
        <v>69</v>
      </c>
      <c r="G47" s="13" t="s">
        <v>72</v>
      </c>
      <c r="H47" s="13" t="s">
        <v>73</v>
      </c>
      <c r="I47" s="13" t="s">
        <v>74</v>
      </c>
      <c r="J47" s="101"/>
      <c r="K47" s="12" t="s">
        <v>69</v>
      </c>
      <c r="L47" s="13" t="s">
        <v>72</v>
      </c>
      <c r="M47" s="13" t="s">
        <v>73</v>
      </c>
      <c r="N47" s="13" t="s">
        <v>74</v>
      </c>
      <c r="O47" s="102"/>
      <c r="P47" s="102"/>
      <c r="Q47" s="102"/>
      <c r="R47" s="80"/>
    </row>
    <row r="48" spans="1:18" s="6" customFormat="1" ht="69" customHeight="1" x14ac:dyDescent="0.25">
      <c r="A48" s="90"/>
      <c r="B48" s="108"/>
      <c r="C48" s="108"/>
      <c r="D48" s="26" t="str">
        <f>Q48</f>
        <v>-</v>
      </c>
      <c r="E48" s="18">
        <v>1</v>
      </c>
      <c r="F48" s="12" t="s">
        <v>78</v>
      </c>
      <c r="G48" s="12" t="s">
        <v>78</v>
      </c>
      <c r="H48" s="12" t="s">
        <v>78</v>
      </c>
      <c r="I48" s="27">
        <v>1</v>
      </c>
      <c r="J48" s="2" t="s">
        <v>78</v>
      </c>
      <c r="K48" s="12"/>
      <c r="L48" s="12"/>
      <c r="M48" s="12"/>
      <c r="N48" s="16"/>
      <c r="O48" s="2" t="s">
        <v>78</v>
      </c>
      <c r="P48" s="2" t="s">
        <v>78</v>
      </c>
      <c r="Q48" s="2" t="s">
        <v>78</v>
      </c>
      <c r="R48" s="80"/>
    </row>
    <row r="49" spans="1:18" ht="48" customHeight="1" x14ac:dyDescent="0.25">
      <c r="A49" s="87" t="s">
        <v>41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</row>
    <row r="50" spans="1:18" s="6" customFormat="1" ht="22.5" customHeight="1" x14ac:dyDescent="0.25">
      <c r="A50" s="90" t="s">
        <v>118</v>
      </c>
      <c r="B50" s="108" t="s">
        <v>20</v>
      </c>
      <c r="C50" s="108" t="s">
        <v>20</v>
      </c>
      <c r="D50" s="102" t="s">
        <v>44</v>
      </c>
      <c r="E50" s="101" t="s">
        <v>70</v>
      </c>
      <c r="F50" s="97" t="s">
        <v>71</v>
      </c>
      <c r="G50" s="97"/>
      <c r="H50" s="97"/>
      <c r="I50" s="97"/>
      <c r="J50" s="101" t="s">
        <v>202</v>
      </c>
      <c r="K50" s="97" t="s">
        <v>71</v>
      </c>
      <c r="L50" s="97"/>
      <c r="M50" s="97"/>
      <c r="N50" s="97"/>
      <c r="O50" s="102" t="s">
        <v>66</v>
      </c>
      <c r="P50" s="102" t="s">
        <v>67</v>
      </c>
      <c r="Q50" s="102" t="s">
        <v>68</v>
      </c>
      <c r="R50" s="80" t="s">
        <v>20</v>
      </c>
    </row>
    <row r="51" spans="1:18" s="6" customFormat="1" x14ac:dyDescent="0.25">
      <c r="A51" s="90"/>
      <c r="B51" s="108"/>
      <c r="C51" s="108"/>
      <c r="D51" s="102"/>
      <c r="E51" s="101"/>
      <c r="F51" s="12" t="s">
        <v>69</v>
      </c>
      <c r="G51" s="13" t="s">
        <v>72</v>
      </c>
      <c r="H51" s="13" t="s">
        <v>73</v>
      </c>
      <c r="I51" s="13" t="s">
        <v>74</v>
      </c>
      <c r="J51" s="101"/>
      <c r="K51" s="12" t="s">
        <v>69</v>
      </c>
      <c r="L51" s="13" t="s">
        <v>72</v>
      </c>
      <c r="M51" s="13" t="s">
        <v>73</v>
      </c>
      <c r="N51" s="13" t="s">
        <v>74</v>
      </c>
      <c r="O51" s="102"/>
      <c r="P51" s="102"/>
      <c r="Q51" s="102"/>
      <c r="R51" s="80"/>
    </row>
    <row r="52" spans="1:18" s="6" customFormat="1" ht="30" customHeight="1" x14ac:dyDescent="0.25">
      <c r="A52" s="90"/>
      <c r="B52" s="108"/>
      <c r="C52" s="108"/>
      <c r="D52" s="22">
        <f>Q52</f>
        <v>253</v>
      </c>
      <c r="E52" s="15">
        <v>250</v>
      </c>
      <c r="F52" s="12" t="s">
        <v>78</v>
      </c>
      <c r="G52" s="12" t="s">
        <v>78</v>
      </c>
      <c r="H52" s="12" t="s">
        <v>78</v>
      </c>
      <c r="I52" s="16">
        <v>250</v>
      </c>
      <c r="J52" s="2">
        <v>250.6</v>
      </c>
      <c r="K52" s="12"/>
      <c r="L52" s="12"/>
      <c r="M52" s="12"/>
      <c r="N52" s="16"/>
      <c r="O52" s="2">
        <v>251.4</v>
      </c>
      <c r="P52" s="13">
        <v>252.2</v>
      </c>
      <c r="Q52" s="17">
        <v>253</v>
      </c>
      <c r="R52" s="80"/>
    </row>
    <row r="53" spans="1:18" s="6" customFormat="1" ht="15.75" customHeight="1" x14ac:dyDescent="0.25">
      <c r="A53" s="90" t="s">
        <v>87</v>
      </c>
      <c r="B53" s="108" t="s">
        <v>20</v>
      </c>
      <c r="C53" s="108" t="s">
        <v>20</v>
      </c>
      <c r="D53" s="102" t="s">
        <v>44</v>
      </c>
      <c r="E53" s="101" t="s">
        <v>70</v>
      </c>
      <c r="F53" s="97" t="s">
        <v>71</v>
      </c>
      <c r="G53" s="97"/>
      <c r="H53" s="97"/>
      <c r="I53" s="97"/>
      <c r="J53" s="101" t="s">
        <v>202</v>
      </c>
      <c r="K53" s="97" t="s">
        <v>71</v>
      </c>
      <c r="L53" s="97"/>
      <c r="M53" s="97"/>
      <c r="N53" s="97"/>
      <c r="O53" s="102" t="s">
        <v>66</v>
      </c>
      <c r="P53" s="102" t="s">
        <v>67</v>
      </c>
      <c r="Q53" s="102" t="s">
        <v>68</v>
      </c>
      <c r="R53" s="80" t="s">
        <v>20</v>
      </c>
    </row>
    <row r="54" spans="1:18" s="6" customFormat="1" x14ac:dyDescent="0.25">
      <c r="A54" s="90"/>
      <c r="B54" s="108"/>
      <c r="C54" s="108"/>
      <c r="D54" s="102"/>
      <c r="E54" s="101"/>
      <c r="F54" s="12" t="s">
        <v>69</v>
      </c>
      <c r="G54" s="13" t="s">
        <v>72</v>
      </c>
      <c r="H54" s="13" t="s">
        <v>73</v>
      </c>
      <c r="I54" s="13" t="s">
        <v>74</v>
      </c>
      <c r="J54" s="101"/>
      <c r="K54" s="12" t="s">
        <v>69</v>
      </c>
      <c r="L54" s="13" t="s">
        <v>72</v>
      </c>
      <c r="M54" s="13" t="s">
        <v>73</v>
      </c>
      <c r="N54" s="13" t="s">
        <v>74</v>
      </c>
      <c r="O54" s="102"/>
      <c r="P54" s="102"/>
      <c r="Q54" s="102"/>
      <c r="R54" s="80"/>
    </row>
    <row r="55" spans="1:18" s="6" customFormat="1" ht="25.5" customHeight="1" x14ac:dyDescent="0.25">
      <c r="A55" s="90"/>
      <c r="B55" s="108"/>
      <c r="C55" s="108"/>
      <c r="D55" s="21">
        <f>E55+J55+O55+P55+Q55</f>
        <v>60</v>
      </c>
      <c r="E55" s="18">
        <v>12</v>
      </c>
      <c r="F55" s="12" t="s">
        <v>78</v>
      </c>
      <c r="G55" s="12" t="s">
        <v>78</v>
      </c>
      <c r="H55" s="12" t="s">
        <v>78</v>
      </c>
      <c r="I55" s="27">
        <v>12</v>
      </c>
      <c r="J55" s="2">
        <v>12</v>
      </c>
      <c r="K55" s="12"/>
      <c r="L55" s="12"/>
      <c r="M55" s="12"/>
      <c r="N55" s="16"/>
      <c r="O55" s="2">
        <v>12</v>
      </c>
      <c r="P55" s="13">
        <v>12</v>
      </c>
      <c r="Q55" s="13">
        <v>12</v>
      </c>
      <c r="R55" s="80"/>
    </row>
    <row r="56" spans="1:18" s="6" customFormat="1" ht="15.75" customHeight="1" x14ac:dyDescent="0.25">
      <c r="A56" s="90" t="s">
        <v>88</v>
      </c>
      <c r="B56" s="108" t="s">
        <v>20</v>
      </c>
      <c r="C56" s="108" t="s">
        <v>20</v>
      </c>
      <c r="D56" s="102" t="s">
        <v>44</v>
      </c>
      <c r="E56" s="101" t="s">
        <v>70</v>
      </c>
      <c r="F56" s="97" t="s">
        <v>71</v>
      </c>
      <c r="G56" s="97"/>
      <c r="H56" s="97"/>
      <c r="I56" s="97"/>
      <c r="J56" s="101" t="s">
        <v>202</v>
      </c>
      <c r="K56" s="97" t="s">
        <v>71</v>
      </c>
      <c r="L56" s="97"/>
      <c r="M56" s="97"/>
      <c r="N56" s="97"/>
      <c r="O56" s="102" t="s">
        <v>66</v>
      </c>
      <c r="P56" s="102" t="s">
        <v>67</v>
      </c>
      <c r="Q56" s="102" t="s">
        <v>68</v>
      </c>
      <c r="R56" s="80" t="s">
        <v>20</v>
      </c>
    </row>
    <row r="57" spans="1:18" s="6" customFormat="1" x14ac:dyDescent="0.25">
      <c r="A57" s="90"/>
      <c r="B57" s="108"/>
      <c r="C57" s="108"/>
      <c r="D57" s="102"/>
      <c r="E57" s="101"/>
      <c r="F57" s="12" t="s">
        <v>69</v>
      </c>
      <c r="G57" s="13" t="s">
        <v>72</v>
      </c>
      <c r="H57" s="13" t="s">
        <v>73</v>
      </c>
      <c r="I57" s="13" t="s">
        <v>74</v>
      </c>
      <c r="J57" s="101"/>
      <c r="K57" s="12" t="s">
        <v>69</v>
      </c>
      <c r="L57" s="13" t="s">
        <v>72</v>
      </c>
      <c r="M57" s="13" t="s">
        <v>73</v>
      </c>
      <c r="N57" s="13" t="s">
        <v>74</v>
      </c>
      <c r="O57" s="102"/>
      <c r="P57" s="102"/>
      <c r="Q57" s="102"/>
      <c r="R57" s="80"/>
    </row>
    <row r="58" spans="1:18" s="6" customFormat="1" ht="23.25" customHeight="1" x14ac:dyDescent="0.25">
      <c r="A58" s="90"/>
      <c r="B58" s="108"/>
      <c r="C58" s="108"/>
      <c r="D58" s="21">
        <f>Q58</f>
        <v>84</v>
      </c>
      <c r="E58" s="18">
        <v>80</v>
      </c>
      <c r="F58" s="27" t="s">
        <v>78</v>
      </c>
      <c r="G58" s="27" t="s">
        <v>78</v>
      </c>
      <c r="H58" s="27" t="s">
        <v>78</v>
      </c>
      <c r="I58" s="27">
        <v>80</v>
      </c>
      <c r="J58" s="2">
        <v>81</v>
      </c>
      <c r="K58" s="12"/>
      <c r="L58" s="12"/>
      <c r="M58" s="12"/>
      <c r="N58" s="16"/>
      <c r="O58" s="2">
        <v>82</v>
      </c>
      <c r="P58" s="13">
        <v>83</v>
      </c>
      <c r="Q58" s="13">
        <v>84</v>
      </c>
      <c r="R58" s="80"/>
    </row>
    <row r="59" spans="1:18" s="6" customFormat="1" ht="34.5" customHeight="1" x14ac:dyDescent="0.25">
      <c r="A59" s="90" t="s">
        <v>89</v>
      </c>
      <c r="B59" s="108" t="s">
        <v>20</v>
      </c>
      <c r="C59" s="108" t="s">
        <v>20</v>
      </c>
      <c r="D59" s="102" t="s">
        <v>44</v>
      </c>
      <c r="E59" s="101" t="s">
        <v>70</v>
      </c>
      <c r="F59" s="97" t="s">
        <v>71</v>
      </c>
      <c r="G59" s="97"/>
      <c r="H59" s="97"/>
      <c r="I59" s="97"/>
      <c r="J59" s="101" t="s">
        <v>202</v>
      </c>
      <c r="K59" s="97" t="s">
        <v>71</v>
      </c>
      <c r="L59" s="97"/>
      <c r="M59" s="97"/>
      <c r="N59" s="97"/>
      <c r="O59" s="102" t="s">
        <v>66</v>
      </c>
      <c r="P59" s="102" t="s">
        <v>67</v>
      </c>
      <c r="Q59" s="102" t="s">
        <v>68</v>
      </c>
      <c r="R59" s="80" t="s">
        <v>20</v>
      </c>
    </row>
    <row r="60" spans="1:18" s="6" customFormat="1" x14ac:dyDescent="0.25">
      <c r="A60" s="90"/>
      <c r="B60" s="108"/>
      <c r="C60" s="108"/>
      <c r="D60" s="102"/>
      <c r="E60" s="101"/>
      <c r="F60" s="12" t="s">
        <v>69</v>
      </c>
      <c r="G60" s="13" t="s">
        <v>72</v>
      </c>
      <c r="H60" s="13" t="s">
        <v>73</v>
      </c>
      <c r="I60" s="13" t="s">
        <v>74</v>
      </c>
      <c r="J60" s="101"/>
      <c r="K60" s="12" t="s">
        <v>69</v>
      </c>
      <c r="L60" s="13" t="s">
        <v>72</v>
      </c>
      <c r="M60" s="13" t="s">
        <v>73</v>
      </c>
      <c r="N60" s="13" t="s">
        <v>74</v>
      </c>
      <c r="O60" s="102"/>
      <c r="P60" s="102"/>
      <c r="Q60" s="102"/>
      <c r="R60" s="80"/>
    </row>
    <row r="61" spans="1:18" s="6" customFormat="1" ht="40.5" customHeight="1" x14ac:dyDescent="0.25">
      <c r="A61" s="90"/>
      <c r="B61" s="108"/>
      <c r="C61" s="108"/>
      <c r="D61" s="26" t="str">
        <f>Q61</f>
        <v>46</v>
      </c>
      <c r="E61" s="30" t="s">
        <v>97</v>
      </c>
      <c r="F61" s="19" t="s">
        <v>78</v>
      </c>
      <c r="G61" s="19" t="s">
        <v>78</v>
      </c>
      <c r="H61" s="19" t="s">
        <v>78</v>
      </c>
      <c r="I61" s="19" t="s">
        <v>97</v>
      </c>
      <c r="J61" s="19" t="s">
        <v>102</v>
      </c>
      <c r="K61" s="12"/>
      <c r="L61" s="12"/>
      <c r="M61" s="12"/>
      <c r="N61" s="16"/>
      <c r="O61" s="19" t="s">
        <v>103</v>
      </c>
      <c r="P61" s="31" t="s">
        <v>104</v>
      </c>
      <c r="Q61" s="31" t="s">
        <v>105</v>
      </c>
      <c r="R61" s="80"/>
    </row>
    <row r="62" spans="1:18" s="6" customFormat="1" ht="15.75" customHeight="1" x14ac:dyDescent="0.25">
      <c r="A62" s="90" t="s">
        <v>90</v>
      </c>
      <c r="B62" s="108" t="s">
        <v>20</v>
      </c>
      <c r="C62" s="108" t="s">
        <v>20</v>
      </c>
      <c r="D62" s="102" t="s">
        <v>44</v>
      </c>
      <c r="E62" s="101" t="s">
        <v>70</v>
      </c>
      <c r="F62" s="97" t="s">
        <v>71</v>
      </c>
      <c r="G62" s="97"/>
      <c r="H62" s="97"/>
      <c r="I62" s="97"/>
      <c r="J62" s="101" t="s">
        <v>202</v>
      </c>
      <c r="K62" s="97" t="s">
        <v>71</v>
      </c>
      <c r="L62" s="97"/>
      <c r="M62" s="97"/>
      <c r="N62" s="97"/>
      <c r="O62" s="102" t="s">
        <v>66</v>
      </c>
      <c r="P62" s="102" t="s">
        <v>67</v>
      </c>
      <c r="Q62" s="102" t="s">
        <v>68</v>
      </c>
      <c r="R62" s="80" t="s">
        <v>20</v>
      </c>
    </row>
    <row r="63" spans="1:18" s="6" customFormat="1" x14ac:dyDescent="0.25">
      <c r="A63" s="90"/>
      <c r="B63" s="108"/>
      <c r="C63" s="108"/>
      <c r="D63" s="102"/>
      <c r="E63" s="101"/>
      <c r="F63" s="12" t="s">
        <v>69</v>
      </c>
      <c r="G63" s="13" t="s">
        <v>72</v>
      </c>
      <c r="H63" s="13" t="s">
        <v>73</v>
      </c>
      <c r="I63" s="13" t="s">
        <v>74</v>
      </c>
      <c r="J63" s="101"/>
      <c r="K63" s="12" t="s">
        <v>69</v>
      </c>
      <c r="L63" s="13" t="s">
        <v>72</v>
      </c>
      <c r="M63" s="13" t="s">
        <v>73</v>
      </c>
      <c r="N63" s="13" t="s">
        <v>74</v>
      </c>
      <c r="O63" s="102"/>
      <c r="P63" s="102"/>
      <c r="Q63" s="102"/>
      <c r="R63" s="80"/>
    </row>
    <row r="64" spans="1:18" s="6" customFormat="1" ht="27" customHeight="1" x14ac:dyDescent="0.25">
      <c r="A64" s="90"/>
      <c r="B64" s="108"/>
      <c r="C64" s="108"/>
      <c r="D64" s="21">
        <f>E64+J64+O64+P64+Q64</f>
        <v>0</v>
      </c>
      <c r="E64" s="18">
        <v>0</v>
      </c>
      <c r="F64" s="27">
        <v>0</v>
      </c>
      <c r="G64" s="27">
        <v>0</v>
      </c>
      <c r="H64" s="27">
        <v>0</v>
      </c>
      <c r="I64" s="27">
        <v>0</v>
      </c>
      <c r="J64" s="2">
        <v>0</v>
      </c>
      <c r="K64" s="12"/>
      <c r="L64" s="12"/>
      <c r="M64" s="12"/>
      <c r="N64" s="16"/>
      <c r="O64" s="2">
        <v>0</v>
      </c>
      <c r="P64" s="13">
        <v>0</v>
      </c>
      <c r="Q64" s="13">
        <v>0</v>
      </c>
      <c r="R64" s="80"/>
    </row>
    <row r="65" spans="1:18" s="6" customFormat="1" ht="15.75" customHeight="1" x14ac:dyDescent="0.25">
      <c r="A65" s="90" t="s">
        <v>91</v>
      </c>
      <c r="B65" s="108" t="s">
        <v>20</v>
      </c>
      <c r="C65" s="108" t="s">
        <v>20</v>
      </c>
      <c r="D65" s="102" t="s">
        <v>44</v>
      </c>
      <c r="E65" s="101" t="s">
        <v>70</v>
      </c>
      <c r="F65" s="97" t="s">
        <v>71</v>
      </c>
      <c r="G65" s="97"/>
      <c r="H65" s="97"/>
      <c r="I65" s="97"/>
      <c r="J65" s="101" t="s">
        <v>202</v>
      </c>
      <c r="K65" s="97" t="s">
        <v>71</v>
      </c>
      <c r="L65" s="97"/>
      <c r="M65" s="97"/>
      <c r="N65" s="97"/>
      <c r="O65" s="102" t="s">
        <v>66</v>
      </c>
      <c r="P65" s="102" t="s">
        <v>67</v>
      </c>
      <c r="Q65" s="102" t="s">
        <v>68</v>
      </c>
      <c r="R65" s="80" t="s">
        <v>20</v>
      </c>
    </row>
    <row r="66" spans="1:18" s="6" customFormat="1" x14ac:dyDescent="0.25">
      <c r="A66" s="90"/>
      <c r="B66" s="108"/>
      <c r="C66" s="108"/>
      <c r="D66" s="102"/>
      <c r="E66" s="101"/>
      <c r="F66" s="12" t="s">
        <v>69</v>
      </c>
      <c r="G66" s="13" t="s">
        <v>72</v>
      </c>
      <c r="H66" s="13" t="s">
        <v>73</v>
      </c>
      <c r="I66" s="13" t="s">
        <v>74</v>
      </c>
      <c r="J66" s="101"/>
      <c r="K66" s="12" t="s">
        <v>69</v>
      </c>
      <c r="L66" s="13" t="s">
        <v>72</v>
      </c>
      <c r="M66" s="13" t="s">
        <v>73</v>
      </c>
      <c r="N66" s="13" t="s">
        <v>74</v>
      </c>
      <c r="O66" s="102"/>
      <c r="P66" s="102"/>
      <c r="Q66" s="102"/>
      <c r="R66" s="80"/>
    </row>
    <row r="67" spans="1:18" s="6" customFormat="1" ht="46.5" customHeight="1" x14ac:dyDescent="0.25">
      <c r="A67" s="90"/>
      <c r="B67" s="108"/>
      <c r="C67" s="108"/>
      <c r="D67" s="21">
        <f>E67+J67+O67+P67+Q67</f>
        <v>5</v>
      </c>
      <c r="E67" s="30" t="s">
        <v>98</v>
      </c>
      <c r="F67" s="19" t="s">
        <v>78</v>
      </c>
      <c r="G67" s="19" t="s">
        <v>78</v>
      </c>
      <c r="H67" s="19" t="s">
        <v>78</v>
      </c>
      <c r="I67" s="19" t="s">
        <v>98</v>
      </c>
      <c r="J67" s="19" t="s">
        <v>98</v>
      </c>
      <c r="K67" s="12"/>
      <c r="L67" s="12"/>
      <c r="M67" s="12"/>
      <c r="N67" s="16"/>
      <c r="O67" s="19" t="s">
        <v>98</v>
      </c>
      <c r="P67" s="31" t="s">
        <v>98</v>
      </c>
      <c r="Q67" s="31" t="s">
        <v>98</v>
      </c>
      <c r="R67" s="80"/>
    </row>
    <row r="68" spans="1:18" s="6" customFormat="1" ht="33" customHeight="1" x14ac:dyDescent="0.25">
      <c r="A68" s="90" t="s">
        <v>92</v>
      </c>
      <c r="B68" s="108" t="s">
        <v>20</v>
      </c>
      <c r="C68" s="108" t="s">
        <v>20</v>
      </c>
      <c r="D68" s="102" t="s">
        <v>44</v>
      </c>
      <c r="E68" s="101" t="s">
        <v>70</v>
      </c>
      <c r="F68" s="97" t="s">
        <v>71</v>
      </c>
      <c r="G68" s="97"/>
      <c r="H68" s="97"/>
      <c r="I68" s="97"/>
      <c r="J68" s="101" t="s">
        <v>202</v>
      </c>
      <c r="K68" s="97" t="s">
        <v>71</v>
      </c>
      <c r="L68" s="97"/>
      <c r="M68" s="97"/>
      <c r="N68" s="97"/>
      <c r="O68" s="102" t="s">
        <v>66</v>
      </c>
      <c r="P68" s="102" t="s">
        <v>67</v>
      </c>
      <c r="Q68" s="102" t="s">
        <v>68</v>
      </c>
      <c r="R68" s="80" t="s">
        <v>20</v>
      </c>
    </row>
    <row r="69" spans="1:18" s="6" customFormat="1" ht="27.75" customHeight="1" x14ac:dyDescent="0.25">
      <c r="A69" s="90"/>
      <c r="B69" s="108"/>
      <c r="C69" s="108"/>
      <c r="D69" s="102"/>
      <c r="E69" s="101"/>
      <c r="F69" s="12" t="s">
        <v>69</v>
      </c>
      <c r="G69" s="13" t="s">
        <v>72</v>
      </c>
      <c r="H69" s="13" t="s">
        <v>73</v>
      </c>
      <c r="I69" s="13" t="s">
        <v>74</v>
      </c>
      <c r="J69" s="101"/>
      <c r="K69" s="12" t="s">
        <v>69</v>
      </c>
      <c r="L69" s="13" t="s">
        <v>72</v>
      </c>
      <c r="M69" s="13" t="s">
        <v>73</v>
      </c>
      <c r="N69" s="13" t="s">
        <v>74</v>
      </c>
      <c r="O69" s="102"/>
      <c r="P69" s="102"/>
      <c r="Q69" s="102"/>
      <c r="R69" s="80"/>
    </row>
    <row r="70" spans="1:18" s="6" customFormat="1" ht="25.5" customHeight="1" x14ac:dyDescent="0.25">
      <c r="A70" s="90"/>
      <c r="B70" s="108"/>
      <c r="C70" s="108"/>
      <c r="D70" s="18">
        <f>E70+J70+O70+P70+Q70</f>
        <v>5</v>
      </c>
      <c r="E70" s="30" t="s">
        <v>98</v>
      </c>
      <c r="F70" s="19" t="s">
        <v>78</v>
      </c>
      <c r="G70" s="19" t="s">
        <v>78</v>
      </c>
      <c r="H70" s="19" t="s">
        <v>78</v>
      </c>
      <c r="I70" s="19" t="s">
        <v>98</v>
      </c>
      <c r="J70" s="19" t="s">
        <v>98</v>
      </c>
      <c r="K70" s="12"/>
      <c r="L70" s="12"/>
      <c r="M70" s="12"/>
      <c r="N70" s="16"/>
      <c r="O70" s="19" t="s">
        <v>98</v>
      </c>
      <c r="P70" s="31" t="s">
        <v>98</v>
      </c>
      <c r="Q70" s="31" t="s">
        <v>98</v>
      </c>
      <c r="R70" s="80"/>
    </row>
    <row r="71" spans="1:18" s="20" customFormat="1" ht="48.75" customHeight="1" x14ac:dyDescent="0.25">
      <c r="A71" s="112" t="s">
        <v>131</v>
      </c>
      <c r="B71" s="108" t="s">
        <v>20</v>
      </c>
      <c r="C71" s="108" t="s">
        <v>20</v>
      </c>
      <c r="D71" s="120" t="s">
        <v>44</v>
      </c>
      <c r="E71" s="130" t="s">
        <v>70</v>
      </c>
      <c r="F71" s="132" t="s">
        <v>71</v>
      </c>
      <c r="G71" s="133"/>
      <c r="H71" s="133"/>
      <c r="I71" s="134"/>
      <c r="J71" s="101" t="s">
        <v>202</v>
      </c>
      <c r="K71" s="132" t="s">
        <v>71</v>
      </c>
      <c r="L71" s="133"/>
      <c r="M71" s="133"/>
      <c r="N71" s="134"/>
      <c r="O71" s="13" t="s">
        <v>66</v>
      </c>
      <c r="P71" s="13" t="s">
        <v>67</v>
      </c>
      <c r="Q71" s="13" t="s">
        <v>68</v>
      </c>
      <c r="R71" s="74" t="s">
        <v>20</v>
      </c>
    </row>
    <row r="72" spans="1:18" s="20" customFormat="1" x14ac:dyDescent="0.25">
      <c r="A72" s="113"/>
      <c r="B72" s="108"/>
      <c r="C72" s="108"/>
      <c r="D72" s="121"/>
      <c r="E72" s="131"/>
      <c r="F72" s="12" t="s">
        <v>69</v>
      </c>
      <c r="G72" s="13" t="s">
        <v>72</v>
      </c>
      <c r="H72" s="13" t="s">
        <v>73</v>
      </c>
      <c r="I72" s="13" t="s">
        <v>74</v>
      </c>
      <c r="J72" s="101"/>
      <c r="K72" s="12" t="s">
        <v>69</v>
      </c>
      <c r="L72" s="13" t="s">
        <v>72</v>
      </c>
      <c r="M72" s="13" t="s">
        <v>73</v>
      </c>
      <c r="N72" s="13" t="s">
        <v>74</v>
      </c>
      <c r="O72" s="13"/>
      <c r="P72" s="13"/>
      <c r="Q72" s="13"/>
      <c r="R72" s="75"/>
    </row>
    <row r="73" spans="1:18" s="20" customFormat="1" x14ac:dyDescent="0.25">
      <c r="A73" s="114"/>
      <c r="B73" s="108"/>
      <c r="C73" s="108"/>
      <c r="D73" s="18">
        <v>0</v>
      </c>
      <c r="E73" s="30" t="s">
        <v>132</v>
      </c>
      <c r="F73" s="19" t="s">
        <v>78</v>
      </c>
      <c r="G73" s="19" t="s">
        <v>78</v>
      </c>
      <c r="H73" s="19" t="s">
        <v>78</v>
      </c>
      <c r="I73" s="19" t="s">
        <v>132</v>
      </c>
      <c r="J73" s="19" t="s">
        <v>132</v>
      </c>
      <c r="K73" s="12"/>
      <c r="L73" s="12"/>
      <c r="M73" s="12"/>
      <c r="N73" s="16"/>
      <c r="O73" s="19" t="s">
        <v>132</v>
      </c>
      <c r="P73" s="31" t="s">
        <v>132</v>
      </c>
      <c r="Q73" s="31" t="s">
        <v>132</v>
      </c>
      <c r="R73" s="76"/>
    </row>
    <row r="74" spans="1:18" s="6" customFormat="1" ht="15.75" customHeight="1" x14ac:dyDescent="0.25">
      <c r="A74" s="90" t="s">
        <v>93</v>
      </c>
      <c r="B74" s="108" t="s">
        <v>20</v>
      </c>
      <c r="C74" s="108" t="s">
        <v>20</v>
      </c>
      <c r="D74" s="102" t="s">
        <v>44</v>
      </c>
      <c r="E74" s="135" t="s">
        <v>70</v>
      </c>
      <c r="F74" s="126" t="s">
        <v>71</v>
      </c>
      <c r="G74" s="126"/>
      <c r="H74" s="126"/>
      <c r="I74" s="126"/>
      <c r="J74" s="101" t="s">
        <v>202</v>
      </c>
      <c r="K74" s="126" t="s">
        <v>71</v>
      </c>
      <c r="L74" s="126"/>
      <c r="M74" s="126"/>
      <c r="N74" s="126"/>
      <c r="O74" s="126" t="s">
        <v>66</v>
      </c>
      <c r="P74" s="126" t="s">
        <v>67</v>
      </c>
      <c r="Q74" s="126" t="s">
        <v>68</v>
      </c>
      <c r="R74" s="80" t="s">
        <v>20</v>
      </c>
    </row>
    <row r="75" spans="1:18" s="6" customFormat="1" x14ac:dyDescent="0.25">
      <c r="A75" s="90"/>
      <c r="B75" s="108"/>
      <c r="C75" s="108"/>
      <c r="D75" s="102"/>
      <c r="E75" s="135"/>
      <c r="F75" s="19" t="s">
        <v>69</v>
      </c>
      <c r="G75" s="31" t="s">
        <v>72</v>
      </c>
      <c r="H75" s="31" t="s">
        <v>73</v>
      </c>
      <c r="I75" s="31" t="s">
        <v>74</v>
      </c>
      <c r="J75" s="101"/>
      <c r="K75" s="19" t="s">
        <v>69</v>
      </c>
      <c r="L75" s="31" t="s">
        <v>72</v>
      </c>
      <c r="M75" s="31" t="s">
        <v>73</v>
      </c>
      <c r="N75" s="31" t="s">
        <v>74</v>
      </c>
      <c r="O75" s="126"/>
      <c r="P75" s="126"/>
      <c r="Q75" s="126"/>
      <c r="R75" s="80"/>
    </row>
    <row r="76" spans="1:18" s="6" customFormat="1" ht="30" customHeight="1" x14ac:dyDescent="0.25">
      <c r="A76" s="90"/>
      <c r="B76" s="108"/>
      <c r="C76" s="108"/>
      <c r="D76" s="18" t="str">
        <f>Q76</f>
        <v>5834</v>
      </c>
      <c r="E76" s="30" t="s">
        <v>99</v>
      </c>
      <c r="F76" s="19" t="s">
        <v>78</v>
      </c>
      <c r="G76" s="19" t="s">
        <v>78</v>
      </c>
      <c r="H76" s="19" t="s">
        <v>78</v>
      </c>
      <c r="I76" s="19" t="s">
        <v>99</v>
      </c>
      <c r="J76" s="19" t="s">
        <v>106</v>
      </c>
      <c r="K76" s="12"/>
      <c r="L76" s="12"/>
      <c r="M76" s="12"/>
      <c r="N76" s="16"/>
      <c r="O76" s="19" t="s">
        <v>107</v>
      </c>
      <c r="P76" s="31" t="s">
        <v>108</v>
      </c>
      <c r="Q76" s="31" t="s">
        <v>109</v>
      </c>
      <c r="R76" s="80"/>
    </row>
    <row r="77" spans="1:18" s="6" customFormat="1" ht="23.25" customHeight="1" x14ac:dyDescent="0.25">
      <c r="A77" s="90" t="s">
        <v>119</v>
      </c>
      <c r="B77" s="108" t="s">
        <v>20</v>
      </c>
      <c r="C77" s="108" t="s">
        <v>20</v>
      </c>
      <c r="D77" s="102" t="s">
        <v>44</v>
      </c>
      <c r="E77" s="101" t="s">
        <v>70</v>
      </c>
      <c r="F77" s="97" t="s">
        <v>71</v>
      </c>
      <c r="G77" s="97"/>
      <c r="H77" s="97"/>
      <c r="I77" s="97"/>
      <c r="J77" s="101" t="s">
        <v>202</v>
      </c>
      <c r="K77" s="97" t="s">
        <v>71</v>
      </c>
      <c r="L77" s="97"/>
      <c r="M77" s="97"/>
      <c r="N77" s="97"/>
      <c r="O77" s="102" t="s">
        <v>66</v>
      </c>
      <c r="P77" s="102" t="s">
        <v>67</v>
      </c>
      <c r="Q77" s="102" t="s">
        <v>68</v>
      </c>
      <c r="R77" s="80" t="s">
        <v>20</v>
      </c>
    </row>
    <row r="78" spans="1:18" s="6" customFormat="1" x14ac:dyDescent="0.25">
      <c r="A78" s="90"/>
      <c r="B78" s="108"/>
      <c r="C78" s="108"/>
      <c r="D78" s="102"/>
      <c r="E78" s="101"/>
      <c r="F78" s="12" t="s">
        <v>69</v>
      </c>
      <c r="G78" s="13" t="s">
        <v>72</v>
      </c>
      <c r="H78" s="13" t="s">
        <v>73</v>
      </c>
      <c r="I78" s="13" t="s">
        <v>74</v>
      </c>
      <c r="J78" s="101"/>
      <c r="K78" s="12" t="s">
        <v>69</v>
      </c>
      <c r="L78" s="13" t="s">
        <v>72</v>
      </c>
      <c r="M78" s="13" t="s">
        <v>73</v>
      </c>
      <c r="N78" s="13" t="s">
        <v>74</v>
      </c>
      <c r="O78" s="102"/>
      <c r="P78" s="102"/>
      <c r="Q78" s="102"/>
      <c r="R78" s="80"/>
    </row>
    <row r="79" spans="1:18" s="6" customFormat="1" ht="39.75" customHeight="1" x14ac:dyDescent="0.25">
      <c r="A79" s="90"/>
      <c r="B79" s="108"/>
      <c r="C79" s="108"/>
      <c r="D79" s="21">
        <f>Q79</f>
        <v>1462</v>
      </c>
      <c r="E79" s="18">
        <v>1458</v>
      </c>
      <c r="F79" s="12" t="s">
        <v>78</v>
      </c>
      <c r="G79" s="12" t="s">
        <v>78</v>
      </c>
      <c r="H79" s="12" t="s">
        <v>78</v>
      </c>
      <c r="I79" s="27">
        <v>1458</v>
      </c>
      <c r="J79" s="2">
        <v>1459</v>
      </c>
      <c r="K79" s="12"/>
      <c r="L79" s="12"/>
      <c r="M79" s="12"/>
      <c r="N79" s="16"/>
      <c r="O79" s="2">
        <v>1460</v>
      </c>
      <c r="P79" s="13">
        <v>1461</v>
      </c>
      <c r="Q79" s="13">
        <v>1462</v>
      </c>
      <c r="R79" s="80"/>
    </row>
    <row r="80" spans="1:18" s="6" customFormat="1" ht="28.5" customHeight="1" x14ac:dyDescent="0.25">
      <c r="A80" s="90" t="s">
        <v>94</v>
      </c>
      <c r="B80" s="108" t="s">
        <v>20</v>
      </c>
      <c r="C80" s="108" t="s">
        <v>20</v>
      </c>
      <c r="D80" s="102" t="s">
        <v>44</v>
      </c>
      <c r="E80" s="135" t="s">
        <v>70</v>
      </c>
      <c r="F80" s="126" t="s">
        <v>71</v>
      </c>
      <c r="G80" s="126"/>
      <c r="H80" s="126"/>
      <c r="I80" s="126"/>
      <c r="J80" s="101" t="s">
        <v>202</v>
      </c>
      <c r="K80" s="126" t="s">
        <v>71</v>
      </c>
      <c r="L80" s="126"/>
      <c r="M80" s="126"/>
      <c r="N80" s="126"/>
      <c r="O80" s="126" t="s">
        <v>66</v>
      </c>
      <c r="P80" s="126" t="s">
        <v>67</v>
      </c>
      <c r="Q80" s="126" t="s">
        <v>68</v>
      </c>
      <c r="R80" s="80" t="s">
        <v>20</v>
      </c>
    </row>
    <row r="81" spans="1:18" s="6" customFormat="1" ht="27.75" customHeight="1" x14ac:dyDescent="0.25">
      <c r="A81" s="90"/>
      <c r="B81" s="108"/>
      <c r="C81" s="108"/>
      <c r="D81" s="102"/>
      <c r="E81" s="135"/>
      <c r="F81" s="19" t="s">
        <v>69</v>
      </c>
      <c r="G81" s="31" t="s">
        <v>72</v>
      </c>
      <c r="H81" s="31" t="s">
        <v>73</v>
      </c>
      <c r="I81" s="31" t="s">
        <v>74</v>
      </c>
      <c r="J81" s="101"/>
      <c r="K81" s="19" t="s">
        <v>69</v>
      </c>
      <c r="L81" s="31" t="s">
        <v>72</v>
      </c>
      <c r="M81" s="31" t="s">
        <v>73</v>
      </c>
      <c r="N81" s="31" t="s">
        <v>74</v>
      </c>
      <c r="O81" s="126"/>
      <c r="P81" s="126"/>
      <c r="Q81" s="126"/>
      <c r="R81" s="80"/>
    </row>
    <row r="82" spans="1:18" s="6" customFormat="1" ht="38.25" customHeight="1" x14ac:dyDescent="0.25">
      <c r="A82" s="90"/>
      <c r="B82" s="108"/>
      <c r="C82" s="108"/>
      <c r="D82" s="18" t="str">
        <f>Q82</f>
        <v>21</v>
      </c>
      <c r="E82" s="30" t="s">
        <v>110</v>
      </c>
      <c r="F82" s="19" t="s">
        <v>78</v>
      </c>
      <c r="G82" s="19" t="s">
        <v>78</v>
      </c>
      <c r="H82" s="19" t="s">
        <v>78</v>
      </c>
      <c r="I82" s="19" t="s">
        <v>110</v>
      </c>
      <c r="J82" s="19" t="s">
        <v>110</v>
      </c>
      <c r="K82" s="12"/>
      <c r="L82" s="12"/>
      <c r="M82" s="12"/>
      <c r="N82" s="16"/>
      <c r="O82" s="19" t="s">
        <v>110</v>
      </c>
      <c r="P82" s="31" t="s">
        <v>110</v>
      </c>
      <c r="Q82" s="31" t="s">
        <v>110</v>
      </c>
      <c r="R82" s="80"/>
    </row>
    <row r="83" spans="1:18" s="6" customFormat="1" ht="15.75" customHeight="1" x14ac:dyDescent="0.25">
      <c r="A83" s="90" t="s">
        <v>95</v>
      </c>
      <c r="B83" s="108" t="s">
        <v>20</v>
      </c>
      <c r="C83" s="108" t="s">
        <v>20</v>
      </c>
      <c r="D83" s="102" t="s">
        <v>44</v>
      </c>
      <c r="E83" s="101" t="s">
        <v>70</v>
      </c>
      <c r="F83" s="97" t="s">
        <v>71</v>
      </c>
      <c r="G83" s="97"/>
      <c r="H83" s="97"/>
      <c r="I83" s="97"/>
      <c r="J83" s="101" t="s">
        <v>202</v>
      </c>
      <c r="K83" s="97" t="s">
        <v>71</v>
      </c>
      <c r="L83" s="97"/>
      <c r="M83" s="97"/>
      <c r="N83" s="97"/>
      <c r="O83" s="102" t="s">
        <v>66</v>
      </c>
      <c r="P83" s="102" t="s">
        <v>67</v>
      </c>
      <c r="Q83" s="102" t="s">
        <v>68</v>
      </c>
      <c r="R83" s="80" t="s">
        <v>20</v>
      </c>
    </row>
    <row r="84" spans="1:18" s="6" customFormat="1" x14ac:dyDescent="0.25">
      <c r="A84" s="90"/>
      <c r="B84" s="108"/>
      <c r="C84" s="108"/>
      <c r="D84" s="102"/>
      <c r="E84" s="101"/>
      <c r="F84" s="12" t="s">
        <v>69</v>
      </c>
      <c r="G84" s="13" t="s">
        <v>72</v>
      </c>
      <c r="H84" s="13" t="s">
        <v>73</v>
      </c>
      <c r="I84" s="13" t="s">
        <v>74</v>
      </c>
      <c r="J84" s="101"/>
      <c r="K84" s="12" t="s">
        <v>69</v>
      </c>
      <c r="L84" s="13" t="s">
        <v>72</v>
      </c>
      <c r="M84" s="13" t="s">
        <v>73</v>
      </c>
      <c r="N84" s="13" t="s">
        <v>74</v>
      </c>
      <c r="O84" s="102"/>
      <c r="P84" s="102"/>
      <c r="Q84" s="102"/>
      <c r="R84" s="80"/>
    </row>
    <row r="85" spans="1:18" s="6" customFormat="1" ht="30.75" customHeight="1" x14ac:dyDescent="0.25">
      <c r="A85" s="90"/>
      <c r="B85" s="108"/>
      <c r="C85" s="108"/>
      <c r="D85" s="21">
        <f>E85+J85+O85+P85+Q85</f>
        <v>825</v>
      </c>
      <c r="E85" s="18">
        <v>165</v>
      </c>
      <c r="F85" s="19" t="s">
        <v>78</v>
      </c>
      <c r="G85" s="19" t="s">
        <v>78</v>
      </c>
      <c r="H85" s="19" t="s">
        <v>78</v>
      </c>
      <c r="I85" s="27">
        <v>165</v>
      </c>
      <c r="J85" s="2">
        <v>165</v>
      </c>
      <c r="K85" s="12"/>
      <c r="L85" s="12"/>
      <c r="M85" s="12"/>
      <c r="N85" s="16"/>
      <c r="O85" s="2">
        <v>165</v>
      </c>
      <c r="P85" s="13">
        <v>165</v>
      </c>
      <c r="Q85" s="13">
        <v>165</v>
      </c>
      <c r="R85" s="80"/>
    </row>
    <row r="86" spans="1:18" s="6" customFormat="1" ht="15.75" customHeight="1" x14ac:dyDescent="0.25">
      <c r="A86" s="90" t="s">
        <v>96</v>
      </c>
      <c r="B86" s="108" t="s">
        <v>20</v>
      </c>
      <c r="C86" s="108" t="s">
        <v>20</v>
      </c>
      <c r="D86" s="102" t="s">
        <v>44</v>
      </c>
      <c r="E86" s="80" t="s">
        <v>70</v>
      </c>
      <c r="F86" s="102" t="s">
        <v>71</v>
      </c>
      <c r="G86" s="102"/>
      <c r="H86" s="102"/>
      <c r="I86" s="102"/>
      <c r="J86" s="101" t="s">
        <v>202</v>
      </c>
      <c r="K86" s="102" t="s">
        <v>71</v>
      </c>
      <c r="L86" s="102"/>
      <c r="M86" s="102"/>
      <c r="N86" s="102"/>
      <c r="O86" s="102" t="s">
        <v>66</v>
      </c>
      <c r="P86" s="102" t="s">
        <v>67</v>
      </c>
      <c r="Q86" s="102" t="s">
        <v>68</v>
      </c>
      <c r="R86" s="80" t="s">
        <v>20</v>
      </c>
    </row>
    <row r="87" spans="1:18" s="6" customFormat="1" x14ac:dyDescent="0.25">
      <c r="A87" s="90"/>
      <c r="B87" s="108"/>
      <c r="C87" s="108"/>
      <c r="D87" s="102"/>
      <c r="E87" s="80"/>
      <c r="F87" s="2" t="s">
        <v>69</v>
      </c>
      <c r="G87" s="13" t="s">
        <v>72</v>
      </c>
      <c r="H87" s="13" t="s">
        <v>73</v>
      </c>
      <c r="I87" s="13" t="s">
        <v>74</v>
      </c>
      <c r="J87" s="101"/>
      <c r="K87" s="2" t="s">
        <v>69</v>
      </c>
      <c r="L87" s="13" t="s">
        <v>72</v>
      </c>
      <c r="M87" s="13" t="s">
        <v>73</v>
      </c>
      <c r="N87" s="13" t="s">
        <v>74</v>
      </c>
      <c r="O87" s="102"/>
      <c r="P87" s="102"/>
      <c r="Q87" s="102"/>
      <c r="R87" s="80"/>
    </row>
    <row r="88" spans="1:18" s="6" customFormat="1" ht="30.75" customHeight="1" x14ac:dyDescent="0.25">
      <c r="A88" s="90"/>
      <c r="B88" s="108"/>
      <c r="C88" s="108"/>
      <c r="D88" s="28">
        <f>E88+J88+O88+P88+Q88</f>
        <v>0</v>
      </c>
      <c r="E88" s="28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12"/>
      <c r="L88" s="12"/>
      <c r="M88" s="12"/>
      <c r="N88" s="16"/>
      <c r="O88" s="2">
        <v>0</v>
      </c>
      <c r="P88" s="2">
        <v>0</v>
      </c>
      <c r="Q88" s="2">
        <v>0</v>
      </c>
      <c r="R88" s="80"/>
    </row>
  </sheetData>
  <mergeCells count="337">
    <mergeCell ref="Q77:Q78"/>
    <mergeCell ref="R77:R79"/>
    <mergeCell ref="A86:A88"/>
    <mergeCell ref="B86:B88"/>
    <mergeCell ref="C86:C88"/>
    <mergeCell ref="D86:D87"/>
    <mergeCell ref="E86:E87"/>
    <mergeCell ref="A83:A85"/>
    <mergeCell ref="B83:B85"/>
    <mergeCell ref="C83:C85"/>
    <mergeCell ref="D83:D84"/>
    <mergeCell ref="E83:E84"/>
    <mergeCell ref="F86:I86"/>
    <mergeCell ref="J86:J87"/>
    <mergeCell ref="O86:O87"/>
    <mergeCell ref="P86:P87"/>
    <mergeCell ref="Q86:Q87"/>
    <mergeCell ref="R86:R88"/>
    <mergeCell ref="J83:J84"/>
    <mergeCell ref="O83:O84"/>
    <mergeCell ref="P83:P84"/>
    <mergeCell ref="Q83:Q84"/>
    <mergeCell ref="R83:R85"/>
    <mergeCell ref="F83:I83"/>
    <mergeCell ref="A80:A82"/>
    <mergeCell ref="B80:B82"/>
    <mergeCell ref="C80:C82"/>
    <mergeCell ref="D80:D81"/>
    <mergeCell ref="E80:E81"/>
    <mergeCell ref="O74:O75"/>
    <mergeCell ref="P74:P75"/>
    <mergeCell ref="Q74:Q75"/>
    <mergeCell ref="R74:R76"/>
    <mergeCell ref="A77:A79"/>
    <mergeCell ref="B77:B79"/>
    <mergeCell ref="C77:C79"/>
    <mergeCell ref="D77:D78"/>
    <mergeCell ref="E77:E78"/>
    <mergeCell ref="F77:I77"/>
    <mergeCell ref="F80:I80"/>
    <mergeCell ref="J80:J81"/>
    <mergeCell ref="O80:O81"/>
    <mergeCell ref="P80:P81"/>
    <mergeCell ref="Q80:Q81"/>
    <mergeCell ref="R80:R82"/>
    <mergeCell ref="J77:J78"/>
    <mergeCell ref="O77:O78"/>
    <mergeCell ref="P77:P78"/>
    <mergeCell ref="A71:A73"/>
    <mergeCell ref="F71:I71"/>
    <mergeCell ref="R71:R73"/>
    <mergeCell ref="A74:A76"/>
    <mergeCell ref="B74:B76"/>
    <mergeCell ref="C74:C76"/>
    <mergeCell ref="D74:D75"/>
    <mergeCell ref="E74:E75"/>
    <mergeCell ref="F74:I74"/>
    <mergeCell ref="J74:J75"/>
    <mergeCell ref="Q59:Q60"/>
    <mergeCell ref="R59:R61"/>
    <mergeCell ref="A68:A70"/>
    <mergeCell ref="B68:B70"/>
    <mergeCell ref="C68:C70"/>
    <mergeCell ref="D68:D69"/>
    <mergeCell ref="E68:E69"/>
    <mergeCell ref="A65:A67"/>
    <mergeCell ref="B65:B67"/>
    <mergeCell ref="C65:C67"/>
    <mergeCell ref="D65:D66"/>
    <mergeCell ref="E65:E66"/>
    <mergeCell ref="F68:I68"/>
    <mergeCell ref="J68:J69"/>
    <mergeCell ref="O68:O69"/>
    <mergeCell ref="P68:P69"/>
    <mergeCell ref="Q68:Q69"/>
    <mergeCell ref="R68:R70"/>
    <mergeCell ref="J65:J66"/>
    <mergeCell ref="O65:O66"/>
    <mergeCell ref="P65:P66"/>
    <mergeCell ref="Q65:Q66"/>
    <mergeCell ref="R65:R67"/>
    <mergeCell ref="F65:I65"/>
    <mergeCell ref="A62:A64"/>
    <mergeCell ref="B62:B64"/>
    <mergeCell ref="C62:C64"/>
    <mergeCell ref="D62:D63"/>
    <mergeCell ref="E62:E63"/>
    <mergeCell ref="O56:O57"/>
    <mergeCell ref="P56:P57"/>
    <mergeCell ref="Q56:Q57"/>
    <mergeCell ref="R56:R58"/>
    <mergeCell ref="A59:A61"/>
    <mergeCell ref="B59:B61"/>
    <mergeCell ref="C59:C61"/>
    <mergeCell ref="D59:D60"/>
    <mergeCell ref="E59:E60"/>
    <mergeCell ref="F59:I59"/>
    <mergeCell ref="F62:I62"/>
    <mergeCell ref="J62:J63"/>
    <mergeCell ref="O62:O63"/>
    <mergeCell ref="P62:P63"/>
    <mergeCell ref="Q62:Q63"/>
    <mergeCell ref="R62:R64"/>
    <mergeCell ref="J59:J60"/>
    <mergeCell ref="O59:O60"/>
    <mergeCell ref="P59:P60"/>
    <mergeCell ref="Q53:Q54"/>
    <mergeCell ref="R53:R55"/>
    <mergeCell ref="A56:A58"/>
    <mergeCell ref="B56:B58"/>
    <mergeCell ref="C56:C58"/>
    <mergeCell ref="D56:D57"/>
    <mergeCell ref="E56:E57"/>
    <mergeCell ref="F56:I56"/>
    <mergeCell ref="J56:J57"/>
    <mergeCell ref="A53:A55"/>
    <mergeCell ref="B53:B55"/>
    <mergeCell ref="C53:C55"/>
    <mergeCell ref="D53:D54"/>
    <mergeCell ref="E53:E54"/>
    <mergeCell ref="F53:I53"/>
    <mergeCell ref="J53:J54"/>
    <mergeCell ref="O53:O54"/>
    <mergeCell ref="P53:P54"/>
    <mergeCell ref="K53:N53"/>
    <mergeCell ref="K56:N56"/>
    <mergeCell ref="A49:R49"/>
    <mergeCell ref="A50:A52"/>
    <mergeCell ref="B50:B52"/>
    <mergeCell ref="C50:C52"/>
    <mergeCell ref="D50:D51"/>
    <mergeCell ref="E50:E51"/>
    <mergeCell ref="F50:I50"/>
    <mergeCell ref="J50:J51"/>
    <mergeCell ref="O50:O51"/>
    <mergeCell ref="P50:P51"/>
    <mergeCell ref="Q50:Q51"/>
    <mergeCell ref="R50:R52"/>
    <mergeCell ref="K50:N50"/>
    <mergeCell ref="F46:I46"/>
    <mergeCell ref="J46:J47"/>
    <mergeCell ref="O46:O47"/>
    <mergeCell ref="P46:P47"/>
    <mergeCell ref="Q46:Q47"/>
    <mergeCell ref="R46:R48"/>
    <mergeCell ref="J43:J44"/>
    <mergeCell ref="O43:O44"/>
    <mergeCell ref="P43:P44"/>
    <mergeCell ref="Q43:Q44"/>
    <mergeCell ref="R43:R45"/>
    <mergeCell ref="F43:I43"/>
    <mergeCell ref="K43:N43"/>
    <mergeCell ref="K46:N46"/>
    <mergeCell ref="A46:A48"/>
    <mergeCell ref="B46:B48"/>
    <mergeCell ref="C46:C48"/>
    <mergeCell ref="D46:D47"/>
    <mergeCell ref="E46:E47"/>
    <mergeCell ref="A43:A45"/>
    <mergeCell ref="B43:B45"/>
    <mergeCell ref="C43:C45"/>
    <mergeCell ref="D43:D44"/>
    <mergeCell ref="E43:E44"/>
    <mergeCell ref="F40:I40"/>
    <mergeCell ref="J40:J41"/>
    <mergeCell ref="O40:O41"/>
    <mergeCell ref="P40:P41"/>
    <mergeCell ref="Q40:Q41"/>
    <mergeCell ref="R40:R42"/>
    <mergeCell ref="J37:J38"/>
    <mergeCell ref="O37:O38"/>
    <mergeCell ref="P37:P38"/>
    <mergeCell ref="Q37:Q38"/>
    <mergeCell ref="R37:R39"/>
    <mergeCell ref="F37:I37"/>
    <mergeCell ref="K37:N37"/>
    <mergeCell ref="K40:N40"/>
    <mergeCell ref="A40:A42"/>
    <mergeCell ref="B40:B42"/>
    <mergeCell ref="C40:C42"/>
    <mergeCell ref="D40:D41"/>
    <mergeCell ref="E40:E41"/>
    <mergeCell ref="A37:A39"/>
    <mergeCell ref="B37:B39"/>
    <mergeCell ref="C37:C39"/>
    <mergeCell ref="D37:D38"/>
    <mergeCell ref="E37:E38"/>
    <mergeCell ref="J33:J34"/>
    <mergeCell ref="O33:O34"/>
    <mergeCell ref="P33:P34"/>
    <mergeCell ref="Q33:Q34"/>
    <mergeCell ref="A36:R36"/>
    <mergeCell ref="R30:R32"/>
    <mergeCell ref="R33:R35"/>
    <mergeCell ref="J30:J31"/>
    <mergeCell ref="O30:O31"/>
    <mergeCell ref="P30:P31"/>
    <mergeCell ref="Q30:Q31"/>
    <mergeCell ref="A33:A35"/>
    <mergeCell ref="B33:B35"/>
    <mergeCell ref="C33:C35"/>
    <mergeCell ref="D33:D34"/>
    <mergeCell ref="E33:E34"/>
    <mergeCell ref="F33:I33"/>
    <mergeCell ref="A30:A32"/>
    <mergeCell ref="B30:B32"/>
    <mergeCell ref="C30:C32"/>
    <mergeCell ref="D30:D31"/>
    <mergeCell ref="E30:E31"/>
    <mergeCell ref="F30:I30"/>
    <mergeCell ref="K33:N33"/>
    <mergeCell ref="Q18:Q19"/>
    <mergeCell ref="R18:R20"/>
    <mergeCell ref="A27:A29"/>
    <mergeCell ref="B27:B29"/>
    <mergeCell ref="C27:C29"/>
    <mergeCell ref="D27:D28"/>
    <mergeCell ref="E27:E28"/>
    <mergeCell ref="A24:A26"/>
    <mergeCell ref="B24:B26"/>
    <mergeCell ref="C24:C26"/>
    <mergeCell ref="D24:D25"/>
    <mergeCell ref="E24:E25"/>
    <mergeCell ref="F27:I27"/>
    <mergeCell ref="J27:J28"/>
    <mergeCell ref="O27:O28"/>
    <mergeCell ref="P27:P28"/>
    <mergeCell ref="Q27:Q28"/>
    <mergeCell ref="R27:R29"/>
    <mergeCell ref="J24:J25"/>
    <mergeCell ref="O24:O25"/>
    <mergeCell ref="P24:P25"/>
    <mergeCell ref="Q24:Q25"/>
    <mergeCell ref="R24:R26"/>
    <mergeCell ref="F24:I24"/>
    <mergeCell ref="A21:A23"/>
    <mergeCell ref="B21:B23"/>
    <mergeCell ref="C21:C23"/>
    <mergeCell ref="D21:D22"/>
    <mergeCell ref="E21:E22"/>
    <mergeCell ref="O15:O16"/>
    <mergeCell ref="P15:P16"/>
    <mergeCell ref="Q15:Q16"/>
    <mergeCell ref="R15:R17"/>
    <mergeCell ref="A18:A20"/>
    <mergeCell ref="B18:B20"/>
    <mergeCell ref="C18:C20"/>
    <mergeCell ref="D18:D19"/>
    <mergeCell ref="E18:E19"/>
    <mergeCell ref="F18:I18"/>
    <mergeCell ref="F21:I21"/>
    <mergeCell ref="J21:J22"/>
    <mergeCell ref="O21:O22"/>
    <mergeCell ref="P21:P22"/>
    <mergeCell ref="Q21:Q22"/>
    <mergeCell ref="R21:R23"/>
    <mergeCell ref="J18:J19"/>
    <mergeCell ref="O18:O19"/>
    <mergeCell ref="P18:P19"/>
    <mergeCell ref="P12:P13"/>
    <mergeCell ref="Q12:Q13"/>
    <mergeCell ref="R12:R14"/>
    <mergeCell ref="A15:A17"/>
    <mergeCell ref="B15:B17"/>
    <mergeCell ref="C15:C17"/>
    <mergeCell ref="D15:D16"/>
    <mergeCell ref="E15:E16"/>
    <mergeCell ref="F15:I15"/>
    <mergeCell ref="J15:J16"/>
    <mergeCell ref="A1:R1"/>
    <mergeCell ref="A11:R11"/>
    <mergeCell ref="A12:A14"/>
    <mergeCell ref="B12:B14"/>
    <mergeCell ref="C12:C14"/>
    <mergeCell ref="D12:D13"/>
    <mergeCell ref="E12:E13"/>
    <mergeCell ref="F12:I12"/>
    <mergeCell ref="J12:J13"/>
    <mergeCell ref="O12:O13"/>
    <mergeCell ref="F8:I8"/>
    <mergeCell ref="J8:J9"/>
    <mergeCell ref="O8:O9"/>
    <mergeCell ref="P8:P9"/>
    <mergeCell ref="Q8:Q9"/>
    <mergeCell ref="R8:R10"/>
    <mergeCell ref="J5:J6"/>
    <mergeCell ref="O5:O6"/>
    <mergeCell ref="P5:P6"/>
    <mergeCell ref="Q5:Q6"/>
    <mergeCell ref="R5:R7"/>
    <mergeCell ref="A8:A10"/>
    <mergeCell ref="B8:B10"/>
    <mergeCell ref="C8:C10"/>
    <mergeCell ref="D8:D9"/>
    <mergeCell ref="E8:E9"/>
    <mergeCell ref="A5:A7"/>
    <mergeCell ref="B5:B7"/>
    <mergeCell ref="C5:C7"/>
    <mergeCell ref="D5:D6"/>
    <mergeCell ref="E5:E6"/>
    <mergeCell ref="F5:I5"/>
    <mergeCell ref="J2:J3"/>
    <mergeCell ref="O2:O3"/>
    <mergeCell ref="P2:P3"/>
    <mergeCell ref="Q2:Q3"/>
    <mergeCell ref="R2:R4"/>
    <mergeCell ref="A2:A4"/>
    <mergeCell ref="B2:B4"/>
    <mergeCell ref="C2:C4"/>
    <mergeCell ref="D2:D3"/>
    <mergeCell ref="E2:E3"/>
    <mergeCell ref="F2:I2"/>
    <mergeCell ref="K2:N2"/>
    <mergeCell ref="K5:N5"/>
    <mergeCell ref="K8:N8"/>
    <mergeCell ref="K12:N12"/>
    <mergeCell ref="K15:N15"/>
    <mergeCell ref="K18:N18"/>
    <mergeCell ref="K21:N21"/>
    <mergeCell ref="K24:N24"/>
    <mergeCell ref="K27:N27"/>
    <mergeCell ref="K30:N30"/>
    <mergeCell ref="K86:N86"/>
    <mergeCell ref="J71:J72"/>
    <mergeCell ref="B71:B73"/>
    <mergeCell ref="C71:C73"/>
    <mergeCell ref="D71:D72"/>
    <mergeCell ref="E71:E72"/>
    <mergeCell ref="K59:N59"/>
    <mergeCell ref="K62:N62"/>
    <mergeCell ref="K65:N65"/>
    <mergeCell ref="K68:N68"/>
    <mergeCell ref="K71:N71"/>
    <mergeCell ref="K74:N74"/>
    <mergeCell ref="K77:N77"/>
    <mergeCell ref="K80:N80"/>
    <mergeCell ref="K83:N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Паспорт</vt:lpstr>
      <vt:lpstr>1 П-мма Финансы</vt:lpstr>
      <vt:lpstr>2 П-мма Финансы</vt:lpstr>
      <vt:lpstr>3 П-мма Финансы</vt:lpstr>
      <vt:lpstr>4 П-мма Финансы </vt:lpstr>
      <vt:lpstr>Показатели</vt:lpstr>
      <vt:lpstr>Вып мереприятий</vt:lpstr>
      <vt:lpstr>Паспорт!Область_печати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Кротик А.С.</dc:creator>
  <dc:description/>
  <cp:lastModifiedBy>Алёна Кротик</cp:lastModifiedBy>
  <cp:revision>3</cp:revision>
  <cp:lastPrinted>2024-03-05T14:50:31Z</cp:lastPrinted>
  <dcterms:created xsi:type="dcterms:W3CDTF">2015-06-05T18:19:34Z</dcterms:created>
  <dcterms:modified xsi:type="dcterms:W3CDTF">2024-03-06T07:17:13Z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